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орожная карта" sheetId="1" state="visible" r:id="rId1"/>
    <sheet name="Дашборд" sheetId="2" state="visible" r:id="rId2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F4E78"/>
      <sz val="18"/>
    </font>
    <font>
      <b val="1"/>
      <color rgb="001F2937"/>
    </font>
    <font>
      <b val="1"/>
      <sz val="14"/>
    </font>
    <font>
      <b val="1"/>
      <sz val="18"/>
    </font>
    <font>
      <b val="1"/>
    </font>
  </fonts>
  <fills count="5">
    <fill>
      <patternFill/>
    </fill>
    <fill>
      <patternFill patternType="gray125"/>
    </fill>
    <fill>
      <patternFill patternType="solid">
        <fgColor rgb="00DDEBF7"/>
      </patternFill>
    </fill>
    <fill>
      <patternFill patternType="solid">
        <fgColor rgb="00F3EAFB"/>
      </patternFill>
    </fill>
    <fill>
      <patternFill patternType="solid">
        <fgColor rgb="00EAF4FB"/>
      </patternFill>
    </fill>
  </fills>
  <borders count="4">
    <border>
      <left/>
      <right/>
      <top/>
      <bottom/>
      <diagonal/>
    </border>
    <border>
      <left style="thin">
        <color rgb="00D9E2F3"/>
      </left>
      <right style="thin">
        <color rgb="00D9E2F3"/>
      </right>
      <top style="thin">
        <color rgb="00D9E2F3"/>
      </top>
      <bottom style="thin">
        <color rgb="00D9E2F3"/>
      </bottom>
    </border>
    <border>
      <left style="medium">
        <color rgb="00A78BFA"/>
      </left>
      <right style="thin">
        <color rgb="00D9E2F3"/>
      </right>
      <top style="thin">
        <color rgb="00D9E2F3"/>
      </top>
      <bottom style="thin">
        <color rgb="00D9E2F3"/>
      </bottom>
    </border>
    <border>
      <left style="thin">
        <color rgb="00D9E2F3"/>
      </left>
      <right style="medium">
        <color rgb="00A78BFA"/>
      </right>
      <top style="thin">
        <color rgb="00D9E2F3"/>
      </top>
      <bottom style="thin">
        <color rgb="00D9E2F3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4" fillId="0" borderId="0" pivotButton="0" quotePrefix="0" xfId="0"/>
    <xf numFmtId="0" fontId="3" fillId="0" borderId="0" pivotButton="0" quotePrefix="0" xfId="0"/>
    <xf numFmtId="0" fontId="5" fillId="3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 wrapText="1"/>
    </xf>
    <xf numFmtId="0" fontId="2" fillId="2" borderId="2" applyAlignment="1" pivotButton="0" quotePrefix="0" xfId="0">
      <alignment horizontal="center" vertical="center" wrapText="1"/>
    </xf>
    <xf numFmtId="0" fontId="2" fillId="2" borderId="3" applyAlignment="1" pivotButton="0" quotePrefix="0" xfId="0">
      <alignment horizontal="center" vertical="center" wrapText="1"/>
    </xf>
    <xf numFmtId="0" fontId="5" fillId="4" borderId="1" pivotButton="0" quotePrefix="0" xfId="0"/>
    <xf numFmtId="0" fontId="0" fillId="0" borderId="1" applyAlignment="1" pivotButton="0" quotePrefix="0" xfId="0">
      <alignment vertical="center" wrapText="1"/>
    </xf>
    <xf numFmtId="3" fontId="0" fillId="0" borderId="2" applyAlignment="1" pivotButton="0" quotePrefix="0" xfId="0">
      <alignment vertical="center" wrapText="1"/>
    </xf>
    <xf numFmtId="3" fontId="0" fillId="0" borderId="1" applyAlignment="1" pivotButton="0" quotePrefix="0" xfId="0">
      <alignment vertical="center" wrapText="1"/>
    </xf>
    <xf numFmtId="3" fontId="0" fillId="0" borderId="3" applyAlignment="1" pivotButton="0" quotePrefix="0" xfId="0">
      <alignment vertical="center" wrapText="1"/>
    </xf>
    <xf numFmtId="3" fontId="5" fillId="4" borderId="2" pivotButton="0" quotePrefix="0" xfId="0"/>
    <xf numFmtId="3" fontId="5" fillId="4" borderId="1" pivotButton="0" quotePrefix="0" xfId="0"/>
    <xf numFmtId="3" fontId="5" fillId="4" borderId="3" pivotButton="0" quotePrefix="0" xfId="0"/>
    <xf numFmtId="0" fontId="5" fillId="2" borderId="1" pivotButton="0" quotePrefix="0" xfId="0"/>
    <xf numFmtId="3" fontId="5" fillId="2" borderId="2" pivotButton="0" quotePrefix="0" xfId="0"/>
    <xf numFmtId="3" fontId="5" fillId="2" borderId="1" pivotButton="0" quotePrefix="0" xfId="0"/>
    <xf numFmtId="3" fontId="5" fillId="2" borderId="3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4" fontId="0" fillId="0" borderId="1" applyAlignment="1" pivotButton="0" quotePrefix="0" xfId="0">
      <alignment vertical="center" wrapText="1"/>
    </xf>
    <xf numFmtId="10" fontId="0" fillId="0" borderId="1" applyAlignment="1" pivotButton="0" quotePrefix="0" xfId="0">
      <alignment vertical="center" wrapText="1"/>
    </xf>
    <xf numFmtId="9" fontId="0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Свод подразделений, сумма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'Дашборд'!E16</f>
            </strRef>
          </tx>
          <spPr>
            <a:ln>
              <a:prstDash val="solid"/>
            </a:ln>
          </spPr>
          <cat>
            <numRef>
              <f>'Дашборд'!$A$17:$A$19</f>
            </numRef>
          </cat>
          <val>
            <numRef>
              <f>'Дашборд'!$E$17:$E$19</f>
            </numRef>
          </val>
        </ser>
        <ser>
          <idx val="1"/>
          <order val="1"/>
          <tx>
            <strRef>
              <f>'Дашборд'!F16</f>
            </strRef>
          </tx>
          <spPr>
            <a:ln>
              <a:prstDash val="solid"/>
            </a:ln>
          </spPr>
          <cat>
            <numRef>
              <f>'Дашборд'!$A$17:$A$19</f>
            </numRef>
          </cat>
          <val>
            <numRef>
              <f>'Дашборд'!$F$17:$F$19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Подразделение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Сумма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Дорожная карта, накопительная сумма</a:t>
            </a:r>
          </a:p>
        </rich>
      </tx>
    </title>
    <plotArea>
      <lineChart>
        <grouping val="standard"/>
        <ser>
          <idx val="0"/>
          <order val="0"/>
          <tx>
            <strRef>
              <f>'Дашборд'!C48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'Дашборд'!$A$49:$A$79</f>
            </numRef>
          </cat>
          <val>
            <numRef>
              <f>'Дашборд'!$C$49:$C$79</f>
            </numRef>
          </val>
        </ser>
        <ser>
          <idx val="1"/>
          <order val="1"/>
          <tx>
            <strRef>
              <f>'Дашборд'!D48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'Дашборд'!$A$49:$A$79</f>
            </numRef>
          </cat>
          <val>
            <numRef>
              <f>'Дашборд'!$D$49:$D$79</f>
            </numRef>
          </val>
        </ser>
        <ser>
          <idx val="2"/>
          <order val="2"/>
          <tx>
            <strRef>
              <f>'Дашборд'!E48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'Дашборд'!$A$49:$A$79</f>
            </numRef>
          </cat>
          <val>
            <numRef>
              <f>'Дашборд'!$E$49:$E$79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10</col>
      <colOff>0</colOff>
      <row>4</row>
      <rowOff>0</rowOff>
    </from>
    <ext cx="6480000" cy="324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10</col>
      <colOff>0</colOff>
      <row>21</row>
      <rowOff>0</rowOff>
    </from>
    <ext cx="6480000" cy="324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J33"/>
  <sheetViews>
    <sheetView workbookViewId="0">
      <pane xSplit="4" ySplit="4" topLeftCell="E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3" customWidth="1" min="2" max="2"/>
    <col width="14" customWidth="1" min="3" max="3"/>
    <col width="35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</cols>
  <sheetData>
    <row r="1">
      <c r="A1" s="1" t="inlineStr">
        <is>
          <t>Дорожная карта</t>
        </is>
      </c>
      <c r="E1" t="inlineStr">
        <is>
          <t>Дата контроля: 31.01.2026</t>
        </is>
      </c>
    </row>
    <row r="2">
      <c r="E2" t="inlineStr">
        <is>
          <t>Период: 02.01.2026 - 31.01.2026</t>
        </is>
      </c>
    </row>
    <row r="3">
      <c r="A3" s="2" t="inlineStr">
        <is>
          <t>План и факт услуг по тренерам</t>
        </is>
      </c>
      <c r="E3" s="3" t="inlineStr">
        <is>
          <t>Неделя 1 (01.01 - 04.01)</t>
        </is>
      </c>
      <c r="O3" s="3" t="inlineStr">
        <is>
          <t>Неделя 2 (05.01 - 11.01)</t>
        </is>
      </c>
      <c r="Y3" s="3" t="inlineStr">
        <is>
          <t>Неделя 3 (12.01 - 18.01)</t>
        </is>
      </c>
      <c r="AI3" s="3" t="inlineStr">
        <is>
          <t>Неделя 4 (19.01 - 25.01)</t>
        </is>
      </c>
      <c r="AS3" s="3" t="inlineStr">
        <is>
          <t>Неделя 5 (26.01 - 31.01)</t>
        </is>
      </c>
      <c r="BD3" s="3" t="inlineStr">
        <is>
          <t>Итого за месяц</t>
        </is>
      </c>
    </row>
    <row r="4">
      <c r="A4" s="4" t="inlineStr">
        <is>
          <t>№</t>
        </is>
      </c>
      <c r="B4" s="4" t="inlineStr">
        <is>
          <t>Дата начала</t>
        </is>
      </c>
      <c r="C4" s="4" t="inlineStr">
        <is>
          <t>Статус</t>
        </is>
      </c>
      <c r="D4" s="4" t="inlineStr">
        <is>
          <t>ФИО</t>
        </is>
      </c>
      <c r="E4" s="5" t="inlineStr">
        <is>
          <t>Факт ПТ</t>
        </is>
      </c>
      <c r="F4" s="4" t="inlineStr">
        <is>
          <t>Факт секций</t>
        </is>
      </c>
      <c r="G4" s="4" t="inlineStr">
        <is>
          <t>Факт ВПТ</t>
        </is>
      </c>
      <c r="H4" s="4" t="inlineStr">
        <is>
          <t>Факт прочих</t>
        </is>
      </c>
      <c r="I4" s="4" t="inlineStr">
        <is>
          <t>Факт услуг</t>
        </is>
      </c>
      <c r="J4" s="4" t="inlineStr">
        <is>
          <t>Тех. задание услуг</t>
        </is>
      </c>
      <c r="K4" s="4" t="inlineStr">
        <is>
          <t>Разница услуг</t>
        </is>
      </c>
      <c r="L4" s="4" t="inlineStr">
        <is>
          <t>Факт ₽</t>
        </is>
      </c>
      <c r="M4" s="4" t="inlineStr">
        <is>
          <t>Тех. задание ₽</t>
        </is>
      </c>
      <c r="N4" s="6" t="inlineStr">
        <is>
          <t>Разница ₽</t>
        </is>
      </c>
      <c r="O4" s="5" t="inlineStr">
        <is>
          <t>Факт ПТ</t>
        </is>
      </c>
      <c r="P4" s="4" t="inlineStr">
        <is>
          <t>Факт секций</t>
        </is>
      </c>
      <c r="Q4" s="4" t="inlineStr">
        <is>
          <t>Факт ВПТ</t>
        </is>
      </c>
      <c r="R4" s="4" t="inlineStr">
        <is>
          <t>Факт прочих</t>
        </is>
      </c>
      <c r="S4" s="4" t="inlineStr">
        <is>
          <t>Факт услуг</t>
        </is>
      </c>
      <c r="T4" s="4" t="inlineStr">
        <is>
          <t>Тех. задание услуг</t>
        </is>
      </c>
      <c r="U4" s="4" t="inlineStr">
        <is>
          <t>Разница услуг</t>
        </is>
      </c>
      <c r="V4" s="4" t="inlineStr">
        <is>
          <t>Факт ₽</t>
        </is>
      </c>
      <c r="W4" s="4" t="inlineStr">
        <is>
          <t>Тех. задание ₽</t>
        </is>
      </c>
      <c r="X4" s="6" t="inlineStr">
        <is>
          <t>Разница ₽</t>
        </is>
      </c>
      <c r="Y4" s="5" t="inlineStr">
        <is>
          <t>Факт ПТ</t>
        </is>
      </c>
      <c r="Z4" s="4" t="inlineStr">
        <is>
          <t>Факт секций</t>
        </is>
      </c>
      <c r="AA4" s="4" t="inlineStr">
        <is>
          <t>Факт ВПТ</t>
        </is>
      </c>
      <c r="AB4" s="4" t="inlineStr">
        <is>
          <t>Факт прочих</t>
        </is>
      </c>
      <c r="AC4" s="4" t="inlineStr">
        <is>
          <t>Факт услуг</t>
        </is>
      </c>
      <c r="AD4" s="4" t="inlineStr">
        <is>
          <t>Тех. задание услуг</t>
        </is>
      </c>
      <c r="AE4" s="4" t="inlineStr">
        <is>
          <t>Разница услуг</t>
        </is>
      </c>
      <c r="AF4" s="4" t="inlineStr">
        <is>
          <t>Факт ₽</t>
        </is>
      </c>
      <c r="AG4" s="4" t="inlineStr">
        <is>
          <t>Тех. задание ₽</t>
        </is>
      </c>
      <c r="AH4" s="6" t="inlineStr">
        <is>
          <t>Разница ₽</t>
        </is>
      </c>
      <c r="AI4" s="5" t="inlineStr">
        <is>
          <t>Факт ПТ</t>
        </is>
      </c>
      <c r="AJ4" s="4" t="inlineStr">
        <is>
          <t>Факт секций</t>
        </is>
      </c>
      <c r="AK4" s="4" t="inlineStr">
        <is>
          <t>Факт ВПТ</t>
        </is>
      </c>
      <c r="AL4" s="4" t="inlineStr">
        <is>
          <t>Факт прочих</t>
        </is>
      </c>
      <c r="AM4" s="4" t="inlineStr">
        <is>
          <t>Факт услуг</t>
        </is>
      </c>
      <c r="AN4" s="4" t="inlineStr">
        <is>
          <t>Тех. задание услуг</t>
        </is>
      </c>
      <c r="AO4" s="4" t="inlineStr">
        <is>
          <t>Разница услуг</t>
        </is>
      </c>
      <c r="AP4" s="4" t="inlineStr">
        <is>
          <t>Факт ₽</t>
        </is>
      </c>
      <c r="AQ4" s="4" t="inlineStr">
        <is>
          <t>Тех. задание ₽</t>
        </is>
      </c>
      <c r="AR4" s="6" t="inlineStr">
        <is>
          <t>Разница ₽</t>
        </is>
      </c>
      <c r="AS4" s="5" t="inlineStr">
        <is>
          <t>Факт ПТ</t>
        </is>
      </c>
      <c r="AT4" s="4" t="inlineStr">
        <is>
          <t>Факт секций</t>
        </is>
      </c>
      <c r="AU4" s="4" t="inlineStr">
        <is>
          <t>Факт ВПТ</t>
        </is>
      </c>
      <c r="AV4" s="4" t="inlineStr">
        <is>
          <t>Факт прочих</t>
        </is>
      </c>
      <c r="AW4" s="4" t="inlineStr">
        <is>
          <t>Факт услуг</t>
        </is>
      </c>
      <c r="AX4" s="4" t="inlineStr">
        <is>
          <t>Тех. задание услуг</t>
        </is>
      </c>
      <c r="AY4" s="4" t="inlineStr">
        <is>
          <t>Разница услуг</t>
        </is>
      </c>
      <c r="AZ4" s="4" t="inlineStr">
        <is>
          <t>Факт ₽</t>
        </is>
      </c>
      <c r="BA4" s="4" t="inlineStr">
        <is>
          <t>Тех. задание ₽</t>
        </is>
      </c>
      <c r="BB4" s="6" t="inlineStr">
        <is>
          <t>Разница ₽</t>
        </is>
      </c>
      <c r="BD4" s="4" t="inlineStr">
        <is>
          <t>Тех. задание услуг</t>
        </is>
      </c>
      <c r="BE4" s="4" t="inlineStr">
        <is>
          <t>Факт услуг</t>
        </is>
      </c>
      <c r="BF4" s="4" t="inlineStr">
        <is>
          <t>Разница услуг</t>
        </is>
      </c>
      <c r="BG4" s="4" t="inlineStr">
        <is>
          <t>Тех. задание ₽</t>
        </is>
      </c>
      <c r="BH4" s="4" t="inlineStr">
        <is>
          <t>Факт ₽</t>
        </is>
      </c>
      <c r="BI4" s="4" t="inlineStr">
        <is>
          <t>Разница ₽</t>
        </is>
      </c>
      <c r="BJ4" s="4" t="inlineStr">
        <is>
          <t>Ранрейт ₽</t>
        </is>
      </c>
    </row>
    <row r="5">
      <c r="A5" s="7" t="n"/>
      <c r="B5" s="7" t="n"/>
      <c r="C5" s="7" t="n"/>
      <c r="D5" s="7" t="inlineStr">
        <is>
          <t>БАССЕЙН</t>
        </is>
      </c>
      <c r="E5" s="7" t="n"/>
      <c r="F5" s="7" t="n"/>
      <c r="G5" s="7" t="n"/>
      <c r="H5" s="7" t="n"/>
      <c r="I5" s="7" t="n"/>
      <c r="J5" s="7" t="n"/>
      <c r="K5" s="7" t="n"/>
      <c r="L5" s="7" t="n"/>
      <c r="M5" s="7" t="n"/>
      <c r="N5" s="7" t="n"/>
      <c r="O5" s="7" t="n"/>
      <c r="P5" s="7" t="n"/>
      <c r="Q5" s="7" t="n"/>
      <c r="R5" s="7" t="n"/>
      <c r="S5" s="7" t="n"/>
      <c r="T5" s="7" t="n"/>
      <c r="U5" s="7" t="n"/>
      <c r="V5" s="7" t="n"/>
      <c r="W5" s="7" t="n"/>
      <c r="X5" s="7" t="n"/>
      <c r="Y5" s="7" t="n"/>
      <c r="Z5" s="7" t="n"/>
      <c r="AA5" s="7" t="n"/>
      <c r="AB5" s="7" t="n"/>
      <c r="AC5" s="7" t="n"/>
      <c r="AD5" s="7" t="n"/>
      <c r="AE5" s="7" t="n"/>
      <c r="AF5" s="7" t="n"/>
      <c r="AG5" s="7" t="n"/>
      <c r="AH5" s="7" t="n"/>
      <c r="AI5" s="7" t="n"/>
      <c r="AJ5" s="7" t="n"/>
      <c r="AK5" s="7" t="n"/>
      <c r="AL5" s="7" t="n"/>
      <c r="AM5" s="7" t="n"/>
      <c r="AN5" s="7" t="n"/>
      <c r="AO5" s="7" t="n"/>
      <c r="AP5" s="7" t="n"/>
      <c r="AQ5" s="7" t="n"/>
      <c r="AR5" s="7" t="n"/>
      <c r="AS5" s="7" t="n"/>
      <c r="AT5" s="7" t="n"/>
      <c r="AU5" s="7" t="n"/>
      <c r="AV5" s="7" t="n"/>
      <c r="AW5" s="7" t="n"/>
      <c r="AX5" s="7" t="n"/>
      <c r="AY5" s="7" t="n"/>
      <c r="AZ5" s="7" t="n"/>
      <c r="BA5" s="7" t="n"/>
      <c r="BB5" s="7" t="n"/>
      <c r="BC5" s="7" t="n"/>
      <c r="BD5" s="7" t="n"/>
      <c r="BE5" s="7" t="n"/>
      <c r="BF5" s="7" t="n"/>
      <c r="BG5" s="7" t="n"/>
      <c r="BH5" s="7" t="n"/>
      <c r="BI5" s="7" t="n"/>
      <c r="BJ5" s="7" t="n"/>
    </row>
    <row r="6">
      <c r="A6" s="8" t="n">
        <v>1</v>
      </c>
      <c r="B6" s="8" t="inlineStr">
        <is>
          <t>2026-06-01</t>
        </is>
      </c>
      <c r="C6" s="8" t="inlineStr">
        <is>
          <t>ТВК</t>
        </is>
      </c>
      <c r="D6" s="8" t="inlineStr">
        <is>
          <t>Боска Ляна Викторовна</t>
        </is>
      </c>
      <c r="E6" s="9" t="n">
        <v>0</v>
      </c>
      <c r="F6" s="10" t="n">
        <v>0</v>
      </c>
      <c r="G6" s="10" t="n">
        <v>0</v>
      </c>
      <c r="H6" s="10" t="n">
        <v>0</v>
      </c>
      <c r="I6" s="10" t="n">
        <v>0</v>
      </c>
      <c r="J6" s="10" t="n">
        <v>111.9943615631074</v>
      </c>
      <c r="K6" s="10">
        <f>I6-J6</f>
        <v/>
      </c>
      <c r="L6" s="10" t="n">
        <v>0</v>
      </c>
      <c r="M6" s="10" t="n">
        <v>62459.90389707017</v>
      </c>
      <c r="N6" s="11">
        <f>L6-M6</f>
        <v/>
      </c>
      <c r="O6" s="9" t="n">
        <v>0</v>
      </c>
      <c r="P6" s="10" t="n">
        <v>0</v>
      </c>
      <c r="Q6" s="10" t="n">
        <v>0</v>
      </c>
      <c r="R6" s="10" t="n">
        <v>0</v>
      </c>
      <c r="S6" s="10" t="n">
        <v>0</v>
      </c>
      <c r="T6" s="10" t="n">
        <v>328.3398319082461</v>
      </c>
      <c r="U6" s="10">
        <f>S6-T6</f>
        <v/>
      </c>
      <c r="V6" s="10" t="n">
        <v>0</v>
      </c>
      <c r="W6" s="10" t="n">
        <v>168218.2710048949</v>
      </c>
      <c r="X6" s="11">
        <f>V6-W6</f>
        <v/>
      </c>
      <c r="Y6" s="9" t="n">
        <v>14</v>
      </c>
      <c r="Z6" s="10" t="n">
        <v>397</v>
      </c>
      <c r="AA6" s="10" t="n">
        <v>0</v>
      </c>
      <c r="AB6" s="10" t="n">
        <v>0</v>
      </c>
      <c r="AC6" s="10" t="n">
        <v>411</v>
      </c>
      <c r="AD6" s="10" t="n">
        <v>328.3398319082461</v>
      </c>
      <c r="AE6" s="10">
        <f>AC6-AD6</f>
        <v/>
      </c>
      <c r="AF6" s="10" t="n">
        <v>214763.75</v>
      </c>
      <c r="AG6" s="10" t="n">
        <v>168218.2710048949</v>
      </c>
      <c r="AH6" s="11">
        <f>AF6-AG6</f>
        <v/>
      </c>
      <c r="AI6" s="9" t="n">
        <v>9</v>
      </c>
      <c r="AJ6" s="10" t="n">
        <v>227</v>
      </c>
      <c r="AK6" s="10" t="n">
        <v>0</v>
      </c>
      <c r="AL6" s="10" t="n">
        <v>0</v>
      </c>
      <c r="AM6" s="10" t="n">
        <v>236</v>
      </c>
      <c r="AN6" s="10" t="n">
        <v>328.3398319082461</v>
      </c>
      <c r="AO6" s="10">
        <f>AM6-AN6</f>
        <v/>
      </c>
      <c r="AP6" s="10" t="n">
        <v>125762.5</v>
      </c>
      <c r="AQ6" s="10" t="n">
        <v>168218.2710048949</v>
      </c>
      <c r="AR6" s="11">
        <f>AP6-AQ6</f>
        <v/>
      </c>
      <c r="AS6" s="9" t="n">
        <v>25</v>
      </c>
      <c r="AT6" s="10" t="n">
        <v>768</v>
      </c>
      <c r="AU6" s="10" t="n">
        <v>0</v>
      </c>
      <c r="AV6" s="10" t="n">
        <v>0</v>
      </c>
      <c r="AW6" s="10" t="n">
        <v>793</v>
      </c>
      <c r="AX6" s="10" t="n">
        <v>321.9861427121544</v>
      </c>
      <c r="AY6" s="10">
        <f>AW6-AX6</f>
        <v/>
      </c>
      <c r="AZ6" s="10" t="n">
        <v>400420.25</v>
      </c>
      <c r="BA6" s="10" t="n">
        <v>163185.2830882453</v>
      </c>
      <c r="BB6" s="11">
        <f>AZ6-BA6</f>
        <v/>
      </c>
      <c r="BD6" s="10">
        <f>SUM(J6,T6,AD6,AN6,AX6)</f>
        <v/>
      </c>
      <c r="BE6" s="10">
        <f>SUM(I6,S6,AC6,AM6,AW6)</f>
        <v/>
      </c>
      <c r="BF6" s="10">
        <f>BE6-BD6</f>
        <v/>
      </c>
      <c r="BG6" s="10">
        <f>SUM(M6,W6,AG6,AQ6,BA6)</f>
        <v/>
      </c>
      <c r="BH6" s="10">
        <f>SUM(L6,V6,AF6,AP6,AZ6)</f>
        <v/>
      </c>
      <c r="BI6" s="10">
        <f>BH6-BG6</f>
        <v/>
      </c>
      <c r="BJ6" s="10">
        <f>IFERROR(BH6/31*31,0)</f>
        <v/>
      </c>
    </row>
    <row r="7">
      <c r="A7" s="8" t="n">
        <v>2</v>
      </c>
      <c r="B7" s="8" t="inlineStr">
        <is>
          <t>2026-06-01</t>
        </is>
      </c>
      <c r="C7" s="8" t="inlineStr">
        <is>
          <t>МТ</t>
        </is>
      </c>
      <c r="D7" s="8" t="inlineStr">
        <is>
          <t>Ларцева Лариса Викторовна</t>
        </is>
      </c>
      <c r="E7" s="9" t="n">
        <v>0</v>
      </c>
      <c r="F7" s="10" t="n">
        <v>0</v>
      </c>
      <c r="G7" s="10" t="n">
        <v>0</v>
      </c>
      <c r="H7" s="10" t="n">
        <v>0</v>
      </c>
      <c r="I7" s="10" t="n">
        <v>0</v>
      </c>
      <c r="J7" s="10" t="n">
        <v>36.38435565933228</v>
      </c>
      <c r="K7" s="10">
        <f>I7-J7</f>
        <v/>
      </c>
      <c r="L7" s="10" t="n">
        <v>0</v>
      </c>
      <c r="M7" s="10" t="n">
        <v>24982.25103154073</v>
      </c>
      <c r="N7" s="11">
        <f>L7-M7</f>
        <v/>
      </c>
      <c r="O7" s="9" t="n">
        <v>10</v>
      </c>
      <c r="P7" s="10" t="n">
        <v>0</v>
      </c>
      <c r="Q7" s="10" t="n">
        <v>0</v>
      </c>
      <c r="R7" s="10" t="n">
        <v>0</v>
      </c>
      <c r="S7" s="10" t="n">
        <v>10</v>
      </c>
      <c r="T7" s="10" t="n">
        <v>106.6699524381265</v>
      </c>
      <c r="U7" s="10">
        <f>S7-T7</f>
        <v/>
      </c>
      <c r="V7" s="10" t="n">
        <v>14287.5</v>
      </c>
      <c r="W7" s="10" t="n">
        <v>67282.70157542077</v>
      </c>
      <c r="X7" s="11">
        <f>V7-W7</f>
        <v/>
      </c>
      <c r="Y7" s="9" t="n">
        <v>21</v>
      </c>
      <c r="Z7" s="10" t="n">
        <v>137</v>
      </c>
      <c r="AA7" s="10" t="n">
        <v>0</v>
      </c>
      <c r="AB7" s="10" t="n">
        <v>7</v>
      </c>
      <c r="AC7" s="10" t="n">
        <v>165</v>
      </c>
      <c r="AD7" s="10" t="n">
        <v>106.6699524381265</v>
      </c>
      <c r="AE7" s="10">
        <f>AC7-AD7</f>
        <v/>
      </c>
      <c r="AF7" s="10" t="n">
        <v>99391.16</v>
      </c>
      <c r="AG7" s="10" t="n">
        <v>67282.70157542077</v>
      </c>
      <c r="AH7" s="11">
        <f>AF7-AG7</f>
        <v/>
      </c>
      <c r="AI7" s="9" t="n">
        <v>18</v>
      </c>
      <c r="AJ7" s="10" t="n">
        <v>103</v>
      </c>
      <c r="AK7" s="10" t="n">
        <v>0</v>
      </c>
      <c r="AL7" s="10" t="n">
        <v>12</v>
      </c>
      <c r="AM7" s="10" t="n">
        <v>133</v>
      </c>
      <c r="AN7" s="10" t="n">
        <v>106.6699524381265</v>
      </c>
      <c r="AO7" s="10">
        <f>AM7-AN7</f>
        <v/>
      </c>
      <c r="AP7" s="10" t="n">
        <v>82388.65000000001</v>
      </c>
      <c r="AQ7" s="10" t="n">
        <v>67282.70157542077</v>
      </c>
      <c r="AR7" s="11">
        <f>AP7-AQ7</f>
        <v/>
      </c>
      <c r="AS7" s="9" t="n">
        <v>23</v>
      </c>
      <c r="AT7" s="10" t="n">
        <v>126</v>
      </c>
      <c r="AU7" s="10" t="n">
        <v>0</v>
      </c>
      <c r="AV7" s="10" t="n">
        <v>12</v>
      </c>
      <c r="AW7" s="10" t="n">
        <v>161</v>
      </c>
      <c r="AX7" s="10" t="n">
        <v>104.6057870262884</v>
      </c>
      <c r="AY7" s="10">
        <f>AW7-AX7</f>
        <v/>
      </c>
      <c r="AZ7" s="10" t="n">
        <v>100889.01</v>
      </c>
      <c r="BA7" s="10" t="n">
        <v>65269.64424219698</v>
      </c>
      <c r="BB7" s="11">
        <f>AZ7-BA7</f>
        <v/>
      </c>
      <c r="BD7" s="10">
        <f>SUM(J7,T7,AD7,AN7,AX7)</f>
        <v/>
      </c>
      <c r="BE7" s="10">
        <f>SUM(I7,S7,AC7,AM7,AW7)</f>
        <v/>
      </c>
      <c r="BF7" s="10">
        <f>BE7-BD7</f>
        <v/>
      </c>
      <c r="BG7" s="10">
        <f>SUM(M7,W7,AG7,AQ7,BA7)</f>
        <v/>
      </c>
      <c r="BH7" s="10">
        <f>SUM(L7,V7,AF7,AP7,AZ7)</f>
        <v/>
      </c>
      <c r="BI7" s="10">
        <f>BH7-BG7</f>
        <v/>
      </c>
      <c r="BJ7" s="10">
        <f>IFERROR(BH7/31*31,0)</f>
        <v/>
      </c>
    </row>
    <row r="8">
      <c r="A8" s="8" t="n">
        <v>3</v>
      </c>
      <c r="B8" s="8" t="inlineStr">
        <is>
          <t>2026-06-01</t>
        </is>
      </c>
      <c r="C8" s="8" t="inlineStr">
        <is>
          <t>ТВК</t>
        </is>
      </c>
      <c r="D8" s="8" t="inlineStr">
        <is>
          <t>Маслов Виктор Олегович</t>
        </is>
      </c>
      <c r="E8" s="9" t="n">
        <v>0</v>
      </c>
      <c r="F8" s="10" t="n">
        <v>0</v>
      </c>
      <c r="G8" s="10" t="n">
        <v>0</v>
      </c>
      <c r="H8" s="10" t="n">
        <v>0</v>
      </c>
      <c r="I8" s="10" t="n">
        <v>0</v>
      </c>
      <c r="J8" s="10" t="n">
        <v>13.89077352720712</v>
      </c>
      <c r="K8" s="10">
        <f>I8-J8</f>
        <v/>
      </c>
      <c r="L8" s="10" t="n">
        <v>0</v>
      </c>
      <c r="M8" s="10" t="n">
        <v>9100.005168626956</v>
      </c>
      <c r="N8" s="11">
        <f>L8-M8</f>
        <v/>
      </c>
      <c r="O8" s="9" t="n">
        <v>0</v>
      </c>
      <c r="P8" s="10" t="n">
        <v>0</v>
      </c>
      <c r="Q8" s="10" t="n">
        <v>0</v>
      </c>
      <c r="R8" s="10" t="n">
        <v>0</v>
      </c>
      <c r="S8" s="10" t="n">
        <v>0</v>
      </c>
      <c r="T8" s="10" t="n">
        <v>40.72432023668168</v>
      </c>
      <c r="U8" s="10">
        <f>S8-T8</f>
        <v/>
      </c>
      <c r="V8" s="10" t="n">
        <v>0</v>
      </c>
      <c r="W8" s="10" t="n">
        <v>24508.31717776367</v>
      </c>
      <c r="X8" s="11">
        <f>V8-W8</f>
        <v/>
      </c>
      <c r="Y8" s="9" t="n">
        <v>3</v>
      </c>
      <c r="Z8" s="10" t="n">
        <v>44</v>
      </c>
      <c r="AA8" s="10" t="n">
        <v>0</v>
      </c>
      <c r="AB8" s="10" t="n">
        <v>0</v>
      </c>
      <c r="AC8" s="10" t="n">
        <v>47</v>
      </c>
      <c r="AD8" s="10" t="n">
        <v>40.72432023668168</v>
      </c>
      <c r="AE8" s="10">
        <f>AC8-AD8</f>
        <v/>
      </c>
      <c r="AF8" s="10" t="n">
        <v>29886.36</v>
      </c>
      <c r="AG8" s="10" t="n">
        <v>24508.31717776367</v>
      </c>
      <c r="AH8" s="11">
        <f>AF8-AG8</f>
        <v/>
      </c>
      <c r="AI8" s="9" t="n">
        <v>2</v>
      </c>
      <c r="AJ8" s="10" t="n">
        <v>9</v>
      </c>
      <c r="AK8" s="10" t="n">
        <v>0</v>
      </c>
      <c r="AL8" s="10" t="n">
        <v>0</v>
      </c>
      <c r="AM8" s="10" t="n">
        <v>11</v>
      </c>
      <c r="AN8" s="10" t="n">
        <v>40.72432023668168</v>
      </c>
      <c r="AO8" s="10">
        <f>AM8-AN8</f>
        <v/>
      </c>
      <c r="AP8" s="10" t="n">
        <v>8598.119999999999</v>
      </c>
      <c r="AQ8" s="10" t="n">
        <v>24508.31717776367</v>
      </c>
      <c r="AR8" s="11">
        <f>AP8-AQ8</f>
        <v/>
      </c>
      <c r="AS8" s="9" t="n">
        <v>1</v>
      </c>
      <c r="AT8" s="10" t="n">
        <v>120</v>
      </c>
      <c r="AU8" s="10" t="n">
        <v>0</v>
      </c>
      <c r="AV8" s="10" t="n">
        <v>0</v>
      </c>
      <c r="AW8" s="10" t="n">
        <v>121</v>
      </c>
      <c r="AX8" s="10" t="n">
        <v>39.93626576274783</v>
      </c>
      <c r="AY8" s="10">
        <f>AW8-AX8</f>
        <v/>
      </c>
      <c r="AZ8" s="10" t="n">
        <v>69497.58</v>
      </c>
      <c r="BA8" s="10" t="n">
        <v>23775.04329808203</v>
      </c>
      <c r="BB8" s="11">
        <f>AZ8-BA8</f>
        <v/>
      </c>
      <c r="BD8" s="10">
        <f>SUM(J8,T8,AD8,AN8,AX8)</f>
        <v/>
      </c>
      <c r="BE8" s="10">
        <f>SUM(I8,S8,AC8,AM8,AW8)</f>
        <v/>
      </c>
      <c r="BF8" s="10">
        <f>BE8-BD8</f>
        <v/>
      </c>
      <c r="BG8" s="10">
        <f>SUM(M8,W8,AG8,AQ8,BA8)</f>
        <v/>
      </c>
      <c r="BH8" s="10">
        <f>SUM(L8,V8,AF8,AP8,AZ8)</f>
        <v/>
      </c>
      <c r="BI8" s="10">
        <f>BH8-BG8</f>
        <v/>
      </c>
      <c r="BJ8" s="10">
        <f>IFERROR(BH8/31*31,0)</f>
        <v/>
      </c>
    </row>
    <row r="9">
      <c r="A9" s="8" t="n">
        <v>4</v>
      </c>
      <c r="B9" s="8" t="inlineStr">
        <is>
          <t>2026-06-01</t>
        </is>
      </c>
      <c r="C9" s="8" t="inlineStr">
        <is>
          <t>ПТ</t>
        </is>
      </c>
      <c r="D9" s="8" t="inlineStr">
        <is>
          <t>Семененко Мария Георгиевна</t>
        </is>
      </c>
      <c r="E9" s="9" t="n">
        <v>0</v>
      </c>
      <c r="F9" s="10" t="n">
        <v>0</v>
      </c>
      <c r="G9" s="10" t="n">
        <v>0</v>
      </c>
      <c r="H9" s="10" t="n">
        <v>0</v>
      </c>
      <c r="I9" s="10" t="n">
        <v>0</v>
      </c>
      <c r="J9" s="10" t="n">
        <v>2.052046089246506</v>
      </c>
      <c r="K9" s="10">
        <f>I9-J9</f>
        <v/>
      </c>
      <c r="L9" s="10" t="n">
        <v>0</v>
      </c>
      <c r="M9" s="10" t="n">
        <v>1317.106011248638</v>
      </c>
      <c r="N9" s="11">
        <f>L9-M9</f>
        <v/>
      </c>
      <c r="O9" s="9" t="n">
        <v>0</v>
      </c>
      <c r="P9" s="10" t="n">
        <v>0</v>
      </c>
      <c r="Q9" s="10" t="n">
        <v>0</v>
      </c>
      <c r="R9" s="10" t="n">
        <v>0</v>
      </c>
      <c r="S9" s="10" t="n">
        <v>0</v>
      </c>
      <c r="T9" s="10" t="n">
        <v>6.016092762237067</v>
      </c>
      <c r="U9" s="10">
        <f>S9-T9</f>
        <v/>
      </c>
      <c r="V9" s="10" t="n">
        <v>0</v>
      </c>
      <c r="W9" s="10" t="n">
        <v>3547.25643362369</v>
      </c>
      <c r="X9" s="11">
        <f>V9-W9</f>
        <v/>
      </c>
      <c r="Y9" s="9" t="n">
        <v>0</v>
      </c>
      <c r="Z9" s="10" t="n">
        <v>0</v>
      </c>
      <c r="AA9" s="10" t="n">
        <v>0</v>
      </c>
      <c r="AB9" s="10" t="n">
        <v>0</v>
      </c>
      <c r="AC9" s="10" t="n">
        <v>0</v>
      </c>
      <c r="AD9" s="10" t="n">
        <v>6.016092762237067</v>
      </c>
      <c r="AE9" s="10">
        <f>AC9-AD9</f>
        <v/>
      </c>
      <c r="AF9" s="10" t="n">
        <v>0</v>
      </c>
      <c r="AG9" s="10" t="n">
        <v>3547.25643362369</v>
      </c>
      <c r="AH9" s="11">
        <f>AF9-AG9</f>
        <v/>
      </c>
      <c r="AI9" s="9" t="n">
        <v>0</v>
      </c>
      <c r="AJ9" s="10" t="n">
        <v>0</v>
      </c>
      <c r="AK9" s="10" t="n">
        <v>0</v>
      </c>
      <c r="AL9" s="10" t="n">
        <v>0</v>
      </c>
      <c r="AM9" s="10" t="n">
        <v>0</v>
      </c>
      <c r="AN9" s="10" t="n">
        <v>6.016092762237067</v>
      </c>
      <c r="AO9" s="10">
        <f>AM9-AN9</f>
        <v/>
      </c>
      <c r="AP9" s="10" t="n">
        <v>0</v>
      </c>
      <c r="AQ9" s="10" t="n">
        <v>3547.25643362369</v>
      </c>
      <c r="AR9" s="11">
        <f>AP9-AQ9</f>
        <v/>
      </c>
      <c r="AS9" s="9" t="n">
        <v>2</v>
      </c>
      <c r="AT9" s="10" t="n">
        <v>24</v>
      </c>
      <c r="AU9" s="10" t="n">
        <v>0</v>
      </c>
      <c r="AV9" s="10" t="n">
        <v>0</v>
      </c>
      <c r="AW9" s="10" t="n">
        <v>26</v>
      </c>
      <c r="AX9" s="10" t="n">
        <v>5.899675624042293</v>
      </c>
      <c r="AY9" s="10">
        <f>AW9-AX9</f>
        <v/>
      </c>
      <c r="AZ9" s="10" t="n">
        <v>15660</v>
      </c>
      <c r="BA9" s="10" t="n">
        <v>3441.124687880293</v>
      </c>
      <c r="BB9" s="11">
        <f>AZ9-BA9</f>
        <v/>
      </c>
      <c r="BD9" s="10">
        <f>SUM(J9,T9,AD9,AN9,AX9)</f>
        <v/>
      </c>
      <c r="BE9" s="10">
        <f>SUM(I9,S9,AC9,AM9,AW9)</f>
        <v/>
      </c>
      <c r="BF9" s="10">
        <f>BE9-BD9</f>
        <v/>
      </c>
      <c r="BG9" s="10">
        <f>SUM(M9,W9,AG9,AQ9,BA9)</f>
        <v/>
      </c>
      <c r="BH9" s="10">
        <f>SUM(L9,V9,AF9,AP9,AZ9)</f>
        <v/>
      </c>
      <c r="BI9" s="10">
        <f>BH9-BG9</f>
        <v/>
      </c>
      <c r="BJ9" s="10">
        <f>IFERROR(BH9/31*31,0)</f>
        <v/>
      </c>
    </row>
    <row r="10">
      <c r="A10" s="8" t="n">
        <v>5</v>
      </c>
      <c r="B10" s="8" t="inlineStr">
        <is>
          <t>2026-06-01</t>
        </is>
      </c>
      <c r="C10" s="8" t="inlineStr">
        <is>
          <t>ПТ</t>
        </is>
      </c>
      <c r="D10" s="8" t="inlineStr">
        <is>
          <t>Фролова Варвара Ильинична</t>
        </is>
      </c>
      <c r="E10" s="9" t="n">
        <v>0</v>
      </c>
      <c r="F10" s="10" t="n">
        <v>0</v>
      </c>
      <c r="G10" s="10" t="n">
        <v>0</v>
      </c>
      <c r="H10" s="10" t="n">
        <v>0</v>
      </c>
      <c r="I10" s="10" t="n">
        <v>0</v>
      </c>
      <c r="J10" s="10" t="n">
        <v>12.15442683630623</v>
      </c>
      <c r="K10" s="10">
        <f>I10-J10</f>
        <v/>
      </c>
      <c r="L10" s="10" t="n">
        <v>0</v>
      </c>
      <c r="M10" s="10" t="n">
        <v>8629.610164609585</v>
      </c>
      <c r="N10" s="11">
        <f>L10-M10</f>
        <v/>
      </c>
      <c r="O10" s="9" t="n">
        <v>0</v>
      </c>
      <c r="P10" s="10" t="n">
        <v>0</v>
      </c>
      <c r="Q10" s="10" t="n">
        <v>0</v>
      </c>
      <c r="R10" s="10" t="n">
        <v>0</v>
      </c>
      <c r="S10" s="10" t="n">
        <v>0</v>
      </c>
      <c r="T10" s="10" t="n">
        <v>35.63378020709647</v>
      </c>
      <c r="U10" s="10">
        <f>S10-T10</f>
        <v/>
      </c>
      <c r="V10" s="10" t="n">
        <v>0</v>
      </c>
      <c r="W10" s="10" t="n">
        <v>23241.43988004093</v>
      </c>
      <c r="X10" s="11">
        <f>V10-W10</f>
        <v/>
      </c>
      <c r="Y10" s="9" t="n">
        <v>4</v>
      </c>
      <c r="Z10" s="10" t="n">
        <v>1</v>
      </c>
      <c r="AA10" s="10" t="n">
        <v>0</v>
      </c>
      <c r="AB10" s="10" t="n">
        <v>0</v>
      </c>
      <c r="AC10" s="10" t="n">
        <v>5</v>
      </c>
      <c r="AD10" s="10" t="n">
        <v>35.63378020709647</v>
      </c>
      <c r="AE10" s="10">
        <f>AC10-AD10</f>
        <v/>
      </c>
      <c r="AF10" s="10" t="n">
        <v>5373.5</v>
      </c>
      <c r="AG10" s="10" t="n">
        <v>23241.43988004093</v>
      </c>
      <c r="AH10" s="11">
        <f>AF10-AG10</f>
        <v/>
      </c>
      <c r="AI10" s="9" t="n">
        <v>8</v>
      </c>
      <c r="AJ10" s="10" t="n">
        <v>17</v>
      </c>
      <c r="AK10" s="10" t="n">
        <v>0</v>
      </c>
      <c r="AL10" s="10" t="n">
        <v>0</v>
      </c>
      <c r="AM10" s="10" t="n">
        <v>25</v>
      </c>
      <c r="AN10" s="10" t="n">
        <v>35.63378020709647</v>
      </c>
      <c r="AO10" s="10">
        <f>AM10-AN10</f>
        <v/>
      </c>
      <c r="AP10" s="10" t="n">
        <v>19550</v>
      </c>
      <c r="AQ10" s="10" t="n">
        <v>23241.43988004093</v>
      </c>
      <c r="AR10" s="11">
        <f>AP10-AQ10</f>
        <v/>
      </c>
      <c r="AS10" s="9" t="n">
        <v>12</v>
      </c>
      <c r="AT10" s="10" t="n">
        <v>114</v>
      </c>
      <c r="AU10" s="10" t="n">
        <v>1</v>
      </c>
      <c r="AV10" s="10" t="n">
        <v>0</v>
      </c>
      <c r="AW10" s="10" t="n">
        <v>127</v>
      </c>
      <c r="AX10" s="10" t="n">
        <v>34.94423254240435</v>
      </c>
      <c r="AY10" s="10">
        <f>AW10-AX10</f>
        <v/>
      </c>
      <c r="AZ10" s="10" t="n">
        <v>77415.13</v>
      </c>
      <c r="BA10" s="10" t="n">
        <v>22546.07019526764</v>
      </c>
      <c r="BB10" s="11">
        <f>AZ10-BA10</f>
        <v/>
      </c>
      <c r="BD10" s="10">
        <f>SUM(J10,T10,AD10,AN10,AX10)</f>
        <v/>
      </c>
      <c r="BE10" s="10">
        <f>SUM(I10,S10,AC10,AM10,AW10)</f>
        <v/>
      </c>
      <c r="BF10" s="10">
        <f>BE10-BD10</f>
        <v/>
      </c>
      <c r="BG10" s="10">
        <f>SUM(M10,W10,AG10,AQ10,BA10)</f>
        <v/>
      </c>
      <c r="BH10" s="10">
        <f>SUM(L10,V10,AF10,AP10,AZ10)</f>
        <v/>
      </c>
      <c r="BI10" s="10">
        <f>BH10-BG10</f>
        <v/>
      </c>
      <c r="BJ10" s="10">
        <f>IFERROR(BH10/31*31,0)</f>
        <v/>
      </c>
    </row>
    <row r="11">
      <c r="A11" s="8" t="n">
        <v>6</v>
      </c>
      <c r="B11" s="8" t="inlineStr">
        <is>
          <t>2026-06-01</t>
        </is>
      </c>
      <c r="C11" s="8" t="inlineStr">
        <is>
          <t>ПТ</t>
        </is>
      </c>
      <c r="D11" s="8" t="inlineStr">
        <is>
          <t>Ягонский Валерий Сергеевич</t>
        </is>
      </c>
      <c r="E11" s="9" t="n">
        <v>0</v>
      </c>
      <c r="F11" s="10" t="n">
        <v>0</v>
      </c>
      <c r="G11" s="10" t="n">
        <v>0</v>
      </c>
      <c r="H11" s="10" t="n">
        <v>0</v>
      </c>
      <c r="I11" s="10" t="n">
        <v>0</v>
      </c>
      <c r="J11" s="10" t="n">
        <v>22.73035668088437</v>
      </c>
      <c r="K11" s="10">
        <f>I11-J11</f>
        <v/>
      </c>
      <c r="L11" s="10" t="n">
        <v>0</v>
      </c>
      <c r="M11" s="10" t="n">
        <v>16651.98314221493</v>
      </c>
      <c r="N11" s="11">
        <f>L11-M11</f>
        <v/>
      </c>
      <c r="O11" s="9" t="n">
        <v>0</v>
      </c>
      <c r="P11" s="10" t="n">
        <v>0</v>
      </c>
      <c r="Q11" s="10" t="n">
        <v>0</v>
      </c>
      <c r="R11" s="10" t="n">
        <v>0</v>
      </c>
      <c r="S11" s="10" t="n">
        <v>0</v>
      </c>
      <c r="T11" s="10" t="n">
        <v>66.63979675093367</v>
      </c>
      <c r="U11" s="10">
        <f>S11-T11</f>
        <v/>
      </c>
      <c r="V11" s="10" t="n">
        <v>0</v>
      </c>
      <c r="W11" s="10" t="n">
        <v>44847.45633938522</v>
      </c>
      <c r="X11" s="11">
        <f>V11-W11</f>
        <v/>
      </c>
      <c r="Y11" s="9" t="n">
        <v>18</v>
      </c>
      <c r="Z11" s="10" t="n">
        <v>43</v>
      </c>
      <c r="AA11" s="10" t="n">
        <v>0</v>
      </c>
      <c r="AB11" s="10" t="n">
        <v>0</v>
      </c>
      <c r="AC11" s="10" t="n">
        <v>61</v>
      </c>
      <c r="AD11" s="10" t="n">
        <v>66.63979675093367</v>
      </c>
      <c r="AE11" s="10">
        <f>AC11-AD11</f>
        <v/>
      </c>
      <c r="AF11" s="10" t="n">
        <v>46302.06000000002</v>
      </c>
      <c r="AG11" s="10" t="n">
        <v>44847.45633938522</v>
      </c>
      <c r="AH11" s="11">
        <f>AF11-AG11</f>
        <v/>
      </c>
      <c r="AI11" s="9" t="n">
        <v>10</v>
      </c>
      <c r="AJ11" s="10" t="n">
        <v>37</v>
      </c>
      <c r="AK11" s="10" t="n">
        <v>0</v>
      </c>
      <c r="AL11" s="10" t="n">
        <v>0</v>
      </c>
      <c r="AM11" s="10" t="n">
        <v>47</v>
      </c>
      <c r="AN11" s="10" t="n">
        <v>66.63979675093367</v>
      </c>
      <c r="AO11" s="10">
        <f>AM11-AN11</f>
        <v/>
      </c>
      <c r="AP11" s="10" t="n">
        <v>33460.56000000001</v>
      </c>
      <c r="AQ11" s="10" t="n">
        <v>44847.45633938522</v>
      </c>
      <c r="AR11" s="11">
        <f>AP11-AQ11</f>
        <v/>
      </c>
      <c r="AS11" s="9" t="n">
        <v>23</v>
      </c>
      <c r="AT11" s="10" t="n">
        <v>161</v>
      </c>
      <c r="AU11" s="10" t="n">
        <v>0</v>
      </c>
      <c r="AV11" s="10" t="n">
        <v>0</v>
      </c>
      <c r="AW11" s="10" t="n">
        <v>184</v>
      </c>
      <c r="AX11" s="10" t="n">
        <v>65.35025306631464</v>
      </c>
      <c r="AY11" s="10">
        <f>AW11-AX11</f>
        <v/>
      </c>
      <c r="AZ11" s="10" t="n">
        <v>117770.16</v>
      </c>
      <c r="BA11" s="10" t="n">
        <v>43505.64783962942</v>
      </c>
      <c r="BB11" s="11">
        <f>AZ11-BA11</f>
        <v/>
      </c>
      <c r="BD11" s="10">
        <f>SUM(J11,T11,AD11,AN11,AX11)</f>
        <v/>
      </c>
      <c r="BE11" s="10">
        <f>SUM(I11,S11,AC11,AM11,AW11)</f>
        <v/>
      </c>
      <c r="BF11" s="10">
        <f>BE11-BD11</f>
        <v/>
      </c>
      <c r="BG11" s="10">
        <f>SUM(M11,W11,AG11,AQ11,BA11)</f>
        <v/>
      </c>
      <c r="BH11" s="10">
        <f>SUM(L11,V11,AF11,AP11,AZ11)</f>
        <v/>
      </c>
      <c r="BI11" s="10">
        <f>BH11-BG11</f>
        <v/>
      </c>
      <c r="BJ11" s="10">
        <f>IFERROR(BH11/31*31,0)</f>
        <v/>
      </c>
    </row>
    <row r="12">
      <c r="A12" s="7" t="n"/>
      <c r="B12" s="7" t="n"/>
      <c r="C12" s="7" t="n"/>
      <c r="D12" s="7" t="inlineStr">
        <is>
          <t>Итого БАССЕЙН</t>
        </is>
      </c>
      <c r="E12" s="12">
        <f>SUM(E6:E11)</f>
        <v/>
      </c>
      <c r="F12" s="13">
        <f>SUM(F6:F11)</f>
        <v/>
      </c>
      <c r="G12" s="13">
        <f>SUM(G6:G11)</f>
        <v/>
      </c>
      <c r="H12" s="13">
        <f>SUM(H6:H11)</f>
        <v/>
      </c>
      <c r="I12" s="13">
        <f>SUM(I6:I11)</f>
        <v/>
      </c>
      <c r="J12" s="13">
        <f>SUM(J6:J11)</f>
        <v/>
      </c>
      <c r="K12" s="13">
        <f>SUM(K6:K11)</f>
        <v/>
      </c>
      <c r="L12" s="13">
        <f>SUM(L6:L11)</f>
        <v/>
      </c>
      <c r="M12" s="13">
        <f>SUM(M6:M11)</f>
        <v/>
      </c>
      <c r="N12" s="14">
        <f>SUM(N6:N11)</f>
        <v/>
      </c>
      <c r="O12" s="12">
        <f>SUM(O6:O11)</f>
        <v/>
      </c>
      <c r="P12" s="13">
        <f>SUM(P6:P11)</f>
        <v/>
      </c>
      <c r="Q12" s="13">
        <f>SUM(Q6:Q11)</f>
        <v/>
      </c>
      <c r="R12" s="13">
        <f>SUM(R6:R11)</f>
        <v/>
      </c>
      <c r="S12" s="13">
        <f>SUM(S6:S11)</f>
        <v/>
      </c>
      <c r="T12" s="13">
        <f>SUM(T6:T11)</f>
        <v/>
      </c>
      <c r="U12" s="13">
        <f>SUM(U6:U11)</f>
        <v/>
      </c>
      <c r="V12" s="13">
        <f>SUM(V6:V11)</f>
        <v/>
      </c>
      <c r="W12" s="13">
        <f>SUM(W6:W11)</f>
        <v/>
      </c>
      <c r="X12" s="14">
        <f>SUM(X6:X11)</f>
        <v/>
      </c>
      <c r="Y12" s="12">
        <f>SUM(Y6:Y11)</f>
        <v/>
      </c>
      <c r="Z12" s="13">
        <f>SUM(Z6:Z11)</f>
        <v/>
      </c>
      <c r="AA12" s="13">
        <f>SUM(AA6:AA11)</f>
        <v/>
      </c>
      <c r="AB12" s="13">
        <f>SUM(AB6:AB11)</f>
        <v/>
      </c>
      <c r="AC12" s="13">
        <f>SUM(AC6:AC11)</f>
        <v/>
      </c>
      <c r="AD12" s="13">
        <f>SUM(AD6:AD11)</f>
        <v/>
      </c>
      <c r="AE12" s="13">
        <f>SUM(AE6:AE11)</f>
        <v/>
      </c>
      <c r="AF12" s="13">
        <f>SUM(AF6:AF11)</f>
        <v/>
      </c>
      <c r="AG12" s="13">
        <f>SUM(AG6:AG11)</f>
        <v/>
      </c>
      <c r="AH12" s="14">
        <f>SUM(AH6:AH11)</f>
        <v/>
      </c>
      <c r="AI12" s="12">
        <f>SUM(AI6:AI11)</f>
        <v/>
      </c>
      <c r="AJ12" s="13">
        <f>SUM(AJ6:AJ11)</f>
        <v/>
      </c>
      <c r="AK12" s="13">
        <f>SUM(AK6:AK11)</f>
        <v/>
      </c>
      <c r="AL12" s="13">
        <f>SUM(AL6:AL11)</f>
        <v/>
      </c>
      <c r="AM12" s="13">
        <f>SUM(AM6:AM11)</f>
        <v/>
      </c>
      <c r="AN12" s="13">
        <f>SUM(AN6:AN11)</f>
        <v/>
      </c>
      <c r="AO12" s="13">
        <f>SUM(AO6:AO11)</f>
        <v/>
      </c>
      <c r="AP12" s="13">
        <f>SUM(AP6:AP11)</f>
        <v/>
      </c>
      <c r="AQ12" s="13">
        <f>SUM(AQ6:AQ11)</f>
        <v/>
      </c>
      <c r="AR12" s="14">
        <f>SUM(AR6:AR11)</f>
        <v/>
      </c>
      <c r="AS12" s="12">
        <f>SUM(AS6:AS11)</f>
        <v/>
      </c>
      <c r="AT12" s="13">
        <f>SUM(AT6:AT11)</f>
        <v/>
      </c>
      <c r="AU12" s="13">
        <f>SUM(AU6:AU11)</f>
        <v/>
      </c>
      <c r="AV12" s="13">
        <f>SUM(AV6:AV11)</f>
        <v/>
      </c>
      <c r="AW12" s="13">
        <f>SUM(AW6:AW11)</f>
        <v/>
      </c>
      <c r="AX12" s="13">
        <f>SUM(AX6:AX11)</f>
        <v/>
      </c>
      <c r="AY12" s="13">
        <f>SUM(AY6:AY11)</f>
        <v/>
      </c>
      <c r="AZ12" s="13">
        <f>SUM(AZ6:AZ11)</f>
        <v/>
      </c>
      <c r="BA12" s="13">
        <f>SUM(BA6:BA11)</f>
        <v/>
      </c>
      <c r="BB12" s="14">
        <f>SUM(BB6:BB11)</f>
        <v/>
      </c>
      <c r="BC12" s="7">
        <f>SUM(BC6:BC11)</f>
        <v/>
      </c>
      <c r="BD12" s="13">
        <f>SUM(BD6:BD11)</f>
        <v/>
      </c>
      <c r="BE12" s="13">
        <f>SUM(BE6:BE11)</f>
        <v/>
      </c>
      <c r="BF12" s="13">
        <f>BE12-BD12</f>
        <v/>
      </c>
      <c r="BG12" s="13">
        <f>SUM(BG6:BG11)</f>
        <v/>
      </c>
      <c r="BH12" s="13">
        <f>SUM(BH6:BH11)</f>
        <v/>
      </c>
      <c r="BI12" s="13">
        <f>BH12-BG12</f>
        <v/>
      </c>
      <c r="BJ12" s="13">
        <f>IFERROR(BH12/31*31,0)</f>
        <v/>
      </c>
    </row>
    <row r="14">
      <c r="A14" s="7" t="n"/>
      <c r="B14" s="7" t="n"/>
      <c r="C14" s="7" t="n"/>
      <c r="D14" s="7" t="inlineStr">
        <is>
          <t>ТРЕНАЖЕРНЫЙ ЗАЛ</t>
        </is>
      </c>
      <c r="E14" s="7" t="n"/>
      <c r="F14" s="7" t="n"/>
      <c r="G14" s="7" t="n"/>
      <c r="H14" s="7" t="n"/>
      <c r="I14" s="7" t="n"/>
      <c r="J14" s="7" t="n"/>
      <c r="K14" s="7" t="n"/>
      <c r="L14" s="7" t="n"/>
      <c r="M14" s="7" t="n"/>
      <c r="N14" s="7" t="n"/>
      <c r="O14" s="7" t="n"/>
      <c r="P14" s="7" t="n"/>
      <c r="Q14" s="7" t="n"/>
      <c r="R14" s="7" t="n"/>
      <c r="S14" s="7" t="n"/>
      <c r="T14" s="7" t="n"/>
      <c r="U14" s="7" t="n"/>
      <c r="V14" s="7" t="n"/>
      <c r="W14" s="7" t="n"/>
      <c r="X14" s="7" t="n"/>
      <c r="Y14" s="7" t="n"/>
      <c r="Z14" s="7" t="n"/>
      <c r="AA14" s="7" t="n"/>
      <c r="AB14" s="7" t="n"/>
      <c r="AC14" s="7" t="n"/>
      <c r="AD14" s="7" t="n"/>
      <c r="AE14" s="7" t="n"/>
      <c r="AF14" s="7" t="n"/>
      <c r="AG14" s="7" t="n"/>
      <c r="AH14" s="7" t="n"/>
      <c r="AI14" s="7" t="n"/>
      <c r="AJ14" s="7" t="n"/>
      <c r="AK14" s="7" t="n"/>
      <c r="AL14" s="7" t="n"/>
      <c r="AM14" s="7" t="n"/>
      <c r="AN14" s="7" t="n"/>
      <c r="AO14" s="7" t="n"/>
      <c r="AP14" s="7" t="n"/>
      <c r="AQ14" s="7" t="n"/>
      <c r="AR14" s="7" t="n"/>
      <c r="AS14" s="7" t="n"/>
      <c r="AT14" s="7" t="n"/>
      <c r="AU14" s="7" t="n"/>
      <c r="AV14" s="7" t="n"/>
      <c r="AW14" s="7" t="n"/>
      <c r="AX14" s="7" t="n"/>
      <c r="AY14" s="7" t="n"/>
      <c r="AZ14" s="7" t="n"/>
      <c r="BA14" s="7" t="n"/>
      <c r="BB14" s="7" t="n"/>
      <c r="BC14" s="7" t="n"/>
      <c r="BD14" s="7" t="n"/>
      <c r="BE14" s="7" t="n"/>
      <c r="BF14" s="7" t="n"/>
      <c r="BG14" s="7" t="n"/>
      <c r="BH14" s="7" t="n"/>
      <c r="BI14" s="7" t="n"/>
      <c r="BJ14" s="7" t="n"/>
    </row>
    <row r="15">
      <c r="A15" s="8" t="n">
        <v>7</v>
      </c>
      <c r="B15" s="8" t="inlineStr">
        <is>
          <t>2026-06-01</t>
        </is>
      </c>
      <c r="C15" s="8" t="inlineStr">
        <is>
          <t>ПТ</t>
        </is>
      </c>
      <c r="D15" s="8" t="inlineStr">
        <is>
          <t>Амельчаков Александр Андреевич</t>
        </is>
      </c>
      <c r="E15" s="9" t="n">
        <v>4</v>
      </c>
      <c r="F15" s="10" t="n">
        <v>0</v>
      </c>
      <c r="G15" s="10" t="n">
        <v>1</v>
      </c>
      <c r="H15" s="10" t="n">
        <v>0</v>
      </c>
      <c r="I15" s="10" t="n">
        <v>5</v>
      </c>
      <c r="J15" s="10" t="n">
        <v>4.577641276011436</v>
      </c>
      <c r="K15" s="10">
        <f>I15-J15</f>
        <v/>
      </c>
      <c r="L15" s="10" t="n">
        <v>4206.33</v>
      </c>
      <c r="M15" s="10" t="n">
        <v>4207.897126846299</v>
      </c>
      <c r="N15" s="11">
        <f>L15-M15</f>
        <v/>
      </c>
      <c r="O15" s="9" t="n">
        <v>8</v>
      </c>
      <c r="P15" s="10" t="n">
        <v>0</v>
      </c>
      <c r="Q15" s="10" t="n">
        <v>1</v>
      </c>
      <c r="R15" s="10" t="n">
        <v>0</v>
      </c>
      <c r="S15" s="10" t="n">
        <v>9</v>
      </c>
      <c r="T15" s="10" t="n">
        <v>13.42051462345192</v>
      </c>
      <c r="U15" s="10">
        <f>S15-T15</f>
        <v/>
      </c>
      <c r="V15" s="10" t="n">
        <v>8070.83</v>
      </c>
      <c r="W15" s="10" t="n">
        <v>11332.79328144711</v>
      </c>
      <c r="X15" s="11">
        <f>V15-W15</f>
        <v/>
      </c>
      <c r="Y15" s="9" t="n">
        <v>11</v>
      </c>
      <c r="Z15" s="10" t="n">
        <v>0</v>
      </c>
      <c r="AA15" s="10" t="n">
        <v>1</v>
      </c>
      <c r="AB15" s="10" t="n">
        <v>0</v>
      </c>
      <c r="AC15" s="10" t="n">
        <v>12</v>
      </c>
      <c r="AD15" s="10" t="n">
        <v>13.42051462345192</v>
      </c>
      <c r="AE15" s="10">
        <f>AC15-AD15</f>
        <v/>
      </c>
      <c r="AF15" s="10" t="n">
        <v>11377.08</v>
      </c>
      <c r="AG15" s="10" t="n">
        <v>11332.79328144711</v>
      </c>
      <c r="AH15" s="11">
        <f>AF15-AG15</f>
        <v/>
      </c>
      <c r="AI15" s="9" t="n">
        <v>12</v>
      </c>
      <c r="AJ15" s="10" t="n">
        <v>0</v>
      </c>
      <c r="AK15" s="10" t="n">
        <v>3</v>
      </c>
      <c r="AL15" s="10" t="n">
        <v>0</v>
      </c>
      <c r="AM15" s="10" t="n">
        <v>15</v>
      </c>
      <c r="AN15" s="10" t="n">
        <v>13.42051462345192</v>
      </c>
      <c r="AO15" s="10">
        <f>AM15-AN15</f>
        <v/>
      </c>
      <c r="AP15" s="10" t="n">
        <v>12380.09</v>
      </c>
      <c r="AQ15" s="10" t="n">
        <v>11332.79328144711</v>
      </c>
      <c r="AR15" s="11">
        <f>AP15-AQ15</f>
        <v/>
      </c>
      <c r="AS15" s="9" t="n">
        <v>13</v>
      </c>
      <c r="AT15" s="10" t="n">
        <v>0</v>
      </c>
      <c r="AU15" s="10" t="n">
        <v>3</v>
      </c>
      <c r="AV15" s="10" t="n">
        <v>0</v>
      </c>
      <c r="AW15" s="10" t="n">
        <v>16</v>
      </c>
      <c r="AX15" s="10" t="n">
        <v>13.16081485363281</v>
      </c>
      <c r="AY15" s="10">
        <f>AW15-AX15</f>
        <v/>
      </c>
      <c r="AZ15" s="10" t="n">
        <v>12589.67</v>
      </c>
      <c r="BA15" s="10" t="n">
        <v>10993.72302881236</v>
      </c>
      <c r="BB15" s="11">
        <f>AZ15-BA15</f>
        <v/>
      </c>
      <c r="BD15" s="10">
        <f>SUM(J15,T15,AD15,AN15,AX15)</f>
        <v/>
      </c>
      <c r="BE15" s="10">
        <f>SUM(I15,S15,AC15,AM15,AW15)</f>
        <v/>
      </c>
      <c r="BF15" s="10">
        <f>BE15-BD15</f>
        <v/>
      </c>
      <c r="BG15" s="10">
        <f>SUM(M15,W15,AG15,AQ15,BA15)</f>
        <v/>
      </c>
      <c r="BH15" s="10">
        <f>SUM(L15,V15,AF15,AP15,AZ15)</f>
        <v/>
      </c>
      <c r="BI15" s="10">
        <f>BH15-BG15</f>
        <v/>
      </c>
      <c r="BJ15" s="10">
        <f>IFERROR(BH15/31*31,0)</f>
        <v/>
      </c>
    </row>
    <row r="16">
      <c r="A16" s="8" t="n">
        <v>8</v>
      </c>
      <c r="B16" s="8" t="inlineStr">
        <is>
          <t>2026-06-01</t>
        </is>
      </c>
      <c r="C16" s="8" t="inlineStr">
        <is>
          <t>МТ</t>
        </is>
      </c>
      <c r="D16" s="8" t="inlineStr">
        <is>
          <t>Бойко Наталья Вячеславовна</t>
        </is>
      </c>
      <c r="E16" s="9" t="n">
        <v>2</v>
      </c>
      <c r="F16" s="10" t="n">
        <v>0</v>
      </c>
      <c r="G16" s="10" t="n">
        <v>0</v>
      </c>
      <c r="H16" s="10" t="n">
        <v>0</v>
      </c>
      <c r="I16" s="10" t="n">
        <v>2</v>
      </c>
      <c r="J16" s="10" t="n">
        <v>3.235918833042567</v>
      </c>
      <c r="K16" s="10">
        <f>I16-J16</f>
        <v/>
      </c>
      <c r="L16" s="10" t="n">
        <v>2575</v>
      </c>
      <c r="M16" s="10" t="n">
        <v>4541.449947876798</v>
      </c>
      <c r="N16" s="11">
        <f>L16-M16</f>
        <v/>
      </c>
      <c r="O16" s="9" t="n">
        <v>9</v>
      </c>
      <c r="P16" s="10" t="n">
        <v>0</v>
      </c>
      <c r="Q16" s="10" t="n">
        <v>0</v>
      </c>
      <c r="R16" s="10" t="n">
        <v>0</v>
      </c>
      <c r="S16" s="10" t="n">
        <v>9</v>
      </c>
      <c r="T16" s="10" t="n">
        <v>9.486915509681529</v>
      </c>
      <c r="U16" s="10">
        <f>S16-T16</f>
        <v/>
      </c>
      <c r="V16" s="10" t="n">
        <v>11917.5</v>
      </c>
      <c r="W16" s="10" t="n">
        <v>12231.12445619597</v>
      </c>
      <c r="X16" s="11">
        <f>V16-W16</f>
        <v/>
      </c>
      <c r="Y16" s="9" t="n">
        <v>18</v>
      </c>
      <c r="Z16" s="10" t="n">
        <v>0</v>
      </c>
      <c r="AA16" s="10" t="n">
        <v>0</v>
      </c>
      <c r="AB16" s="10" t="n">
        <v>0</v>
      </c>
      <c r="AC16" s="10" t="n">
        <v>18</v>
      </c>
      <c r="AD16" s="10" t="n">
        <v>9.486915509681529</v>
      </c>
      <c r="AE16" s="10">
        <f>AC16-AD16</f>
        <v/>
      </c>
      <c r="AF16" s="10" t="n">
        <v>23520.5</v>
      </c>
      <c r="AG16" s="10" t="n">
        <v>12231.12445619597</v>
      </c>
      <c r="AH16" s="11">
        <f>AF16-AG16</f>
        <v/>
      </c>
      <c r="AI16" s="9" t="n">
        <v>12</v>
      </c>
      <c r="AJ16" s="10" t="n">
        <v>0</v>
      </c>
      <c r="AK16" s="10" t="n">
        <v>0</v>
      </c>
      <c r="AL16" s="10" t="n">
        <v>0</v>
      </c>
      <c r="AM16" s="10" t="n">
        <v>12</v>
      </c>
      <c r="AN16" s="10" t="n">
        <v>9.486915509681529</v>
      </c>
      <c r="AO16" s="10">
        <f>AM16-AN16</f>
        <v/>
      </c>
      <c r="AP16" s="10" t="n">
        <v>14466</v>
      </c>
      <c r="AQ16" s="10" t="n">
        <v>12231.12445619597</v>
      </c>
      <c r="AR16" s="11">
        <f>AP16-AQ16</f>
        <v/>
      </c>
      <c r="AS16" s="9" t="n">
        <v>0</v>
      </c>
      <c r="AT16" s="10" t="n">
        <v>0</v>
      </c>
      <c r="AU16" s="10" t="n">
        <v>0</v>
      </c>
      <c r="AV16" s="10" t="n">
        <v>0</v>
      </c>
      <c r="AW16" s="10" t="n">
        <v>0</v>
      </c>
      <c r="AX16" s="10" t="n">
        <v>9.303334637912847</v>
      </c>
      <c r="AY16" s="10">
        <f>AW16-AX16</f>
        <v/>
      </c>
      <c r="AZ16" s="10" t="n">
        <v>0</v>
      </c>
      <c r="BA16" s="10" t="n">
        <v>11865.1766835353</v>
      </c>
      <c r="BB16" s="11">
        <f>AZ16-BA16</f>
        <v/>
      </c>
      <c r="BD16" s="10">
        <f>SUM(J16,T16,AD16,AN16,AX16)</f>
        <v/>
      </c>
      <c r="BE16" s="10">
        <f>SUM(I16,S16,AC16,AM16,AW16)</f>
        <v/>
      </c>
      <c r="BF16" s="10">
        <f>BE16-BD16</f>
        <v/>
      </c>
      <c r="BG16" s="10">
        <f>SUM(M16,W16,AG16,AQ16,BA16)</f>
        <v/>
      </c>
      <c r="BH16" s="10">
        <f>SUM(L16,V16,AF16,AP16,AZ16)</f>
        <v/>
      </c>
      <c r="BI16" s="10">
        <f>BH16-BG16</f>
        <v/>
      </c>
      <c r="BJ16" s="10">
        <f>IFERROR(BH16/31*31,0)</f>
        <v/>
      </c>
    </row>
    <row r="17">
      <c r="A17" s="8" t="n">
        <v>9</v>
      </c>
      <c r="B17" s="8" t="inlineStr">
        <is>
          <t>2026-06-01</t>
        </is>
      </c>
      <c r="C17" s="8" t="inlineStr">
        <is>
          <t>МТ</t>
        </is>
      </c>
      <c r="D17" s="8" t="inlineStr">
        <is>
          <t>Ефремова Анастасия Евгеньевна</t>
        </is>
      </c>
      <c r="E17" s="9" t="n">
        <v>0</v>
      </c>
      <c r="F17" s="10" t="n">
        <v>0</v>
      </c>
      <c r="G17" s="10" t="n">
        <v>0</v>
      </c>
      <c r="H17" s="10" t="n">
        <v>0</v>
      </c>
      <c r="I17" s="10" t="n">
        <v>0</v>
      </c>
      <c r="J17" s="10" t="n">
        <v>3.551618231388183</v>
      </c>
      <c r="K17" s="10">
        <f>I17-J17</f>
        <v/>
      </c>
      <c r="L17" s="10" t="n">
        <v>0</v>
      </c>
      <c r="M17" s="10" t="n">
        <v>4746.713222357106</v>
      </c>
      <c r="N17" s="11">
        <f>L17-M17</f>
        <v/>
      </c>
      <c r="O17" s="9" t="n">
        <v>5</v>
      </c>
      <c r="P17" s="10" t="n">
        <v>0</v>
      </c>
      <c r="Q17" s="10" t="n">
        <v>0</v>
      </c>
      <c r="R17" s="10" t="n">
        <v>0</v>
      </c>
      <c r="S17" s="10" t="n">
        <v>5</v>
      </c>
      <c r="T17" s="10" t="n">
        <v>10.41246824233339</v>
      </c>
      <c r="U17" s="10">
        <f>S17-T17</f>
        <v/>
      </c>
      <c r="V17" s="10" t="n">
        <v>6610</v>
      </c>
      <c r="W17" s="10" t="n">
        <v>12783.94364065681</v>
      </c>
      <c r="X17" s="11">
        <f>V17-W17</f>
        <v/>
      </c>
      <c r="Y17" s="9" t="n">
        <v>10</v>
      </c>
      <c r="Z17" s="10" t="n">
        <v>0</v>
      </c>
      <c r="AA17" s="10" t="n">
        <v>0</v>
      </c>
      <c r="AB17" s="10" t="n">
        <v>0</v>
      </c>
      <c r="AC17" s="10" t="n">
        <v>10</v>
      </c>
      <c r="AD17" s="10" t="n">
        <v>10.41246824233339</v>
      </c>
      <c r="AE17" s="10">
        <f>AC17-AD17</f>
        <v/>
      </c>
      <c r="AF17" s="10" t="n">
        <v>12199.7</v>
      </c>
      <c r="AG17" s="10" t="n">
        <v>12783.94364065681</v>
      </c>
      <c r="AH17" s="11">
        <f>AF17-AG17</f>
        <v/>
      </c>
      <c r="AI17" s="9" t="n">
        <v>0</v>
      </c>
      <c r="AJ17" s="10" t="n">
        <v>0</v>
      </c>
      <c r="AK17" s="10" t="n">
        <v>0</v>
      </c>
      <c r="AL17" s="10" t="n">
        <v>0</v>
      </c>
      <c r="AM17" s="10" t="n">
        <v>0</v>
      </c>
      <c r="AN17" s="10" t="n">
        <v>10.41246824233339</v>
      </c>
      <c r="AO17" s="10">
        <f>AM17-AN17</f>
        <v/>
      </c>
      <c r="AP17" s="10" t="n">
        <v>0</v>
      </c>
      <c r="AQ17" s="10" t="n">
        <v>12783.94364065681</v>
      </c>
      <c r="AR17" s="11">
        <f>AP17-AQ17</f>
        <v/>
      </c>
      <c r="AS17" s="9" t="n">
        <v>29</v>
      </c>
      <c r="AT17" s="10" t="n">
        <v>0</v>
      </c>
      <c r="AU17" s="10" t="n">
        <v>0</v>
      </c>
      <c r="AV17" s="10" t="n">
        <v>0</v>
      </c>
      <c r="AW17" s="10" t="n">
        <v>29</v>
      </c>
      <c r="AX17" s="10" t="n">
        <v>10.21097704161166</v>
      </c>
      <c r="AY17" s="10">
        <f>AW17-AX17</f>
        <v/>
      </c>
      <c r="AZ17" s="10" t="n">
        <v>36026.82000000001</v>
      </c>
      <c r="BA17" s="10" t="n">
        <v>12401.45585567248</v>
      </c>
      <c r="BB17" s="11">
        <f>AZ17-BA17</f>
        <v/>
      </c>
      <c r="BD17" s="10">
        <f>SUM(J17,T17,AD17,AN17,AX17)</f>
        <v/>
      </c>
      <c r="BE17" s="10">
        <f>SUM(I17,S17,AC17,AM17,AW17)</f>
        <v/>
      </c>
      <c r="BF17" s="10">
        <f>BE17-BD17</f>
        <v/>
      </c>
      <c r="BG17" s="10">
        <f>SUM(M17,W17,AG17,AQ17,BA17)</f>
        <v/>
      </c>
      <c r="BH17" s="10">
        <f>SUM(L17,V17,AF17,AP17,AZ17)</f>
        <v/>
      </c>
      <c r="BI17" s="10">
        <f>BH17-BG17</f>
        <v/>
      </c>
      <c r="BJ17" s="10">
        <f>IFERROR(BH17/31*31,0)</f>
        <v/>
      </c>
    </row>
    <row r="18">
      <c r="A18" s="8" t="n">
        <v>10</v>
      </c>
      <c r="B18" s="8" t="inlineStr">
        <is>
          <t>2026-06-01</t>
        </is>
      </c>
      <c r="C18" s="8" t="inlineStr">
        <is>
          <t>МТ</t>
        </is>
      </c>
      <c r="D18" s="8" t="inlineStr">
        <is>
          <t>Карманов Павел Алексеевич</t>
        </is>
      </c>
      <c r="E18" s="9" t="n">
        <v>4</v>
      </c>
      <c r="F18" s="10" t="n">
        <v>2</v>
      </c>
      <c r="G18" s="10" t="n">
        <v>0</v>
      </c>
      <c r="H18" s="10" t="n">
        <v>0</v>
      </c>
      <c r="I18" s="10" t="n">
        <v>6</v>
      </c>
      <c r="J18" s="10" t="n">
        <v>5.682589170221093</v>
      </c>
      <c r="K18" s="10">
        <f>I18-J18</f>
        <v/>
      </c>
      <c r="L18" s="10" t="n">
        <v>6975.75</v>
      </c>
      <c r="M18" s="10" t="n">
        <v>6269.082508086051</v>
      </c>
      <c r="N18" s="11">
        <f>L18-M18</f>
        <v/>
      </c>
      <c r="O18" s="9" t="n">
        <v>7</v>
      </c>
      <c r="P18" s="10" t="n">
        <v>8</v>
      </c>
      <c r="Q18" s="10" t="n">
        <v>1</v>
      </c>
      <c r="R18" s="10" t="n">
        <v>0</v>
      </c>
      <c r="S18" s="10" t="n">
        <v>16</v>
      </c>
      <c r="T18" s="10" t="n">
        <v>16.65994918773342</v>
      </c>
      <c r="U18" s="10">
        <f>S18-T18</f>
        <v/>
      </c>
      <c r="V18" s="10" t="n">
        <v>13702</v>
      </c>
      <c r="W18" s="10" t="n">
        <v>16884.01925874133</v>
      </c>
      <c r="X18" s="11">
        <f>V18-W18</f>
        <v/>
      </c>
      <c r="Y18" s="9" t="n">
        <v>12</v>
      </c>
      <c r="Z18" s="10" t="n">
        <v>9</v>
      </c>
      <c r="AA18" s="10" t="n">
        <v>0</v>
      </c>
      <c r="AB18" s="10" t="n">
        <v>0</v>
      </c>
      <c r="AC18" s="10" t="n">
        <v>21</v>
      </c>
      <c r="AD18" s="10" t="n">
        <v>16.65994918773342</v>
      </c>
      <c r="AE18" s="10">
        <f>AC18-AD18</f>
        <v/>
      </c>
      <c r="AF18" s="10" t="n">
        <v>22160</v>
      </c>
      <c r="AG18" s="10" t="n">
        <v>16884.01925874133</v>
      </c>
      <c r="AH18" s="11">
        <f>AF18-AG18</f>
        <v/>
      </c>
      <c r="AI18" s="9" t="n">
        <v>12</v>
      </c>
      <c r="AJ18" s="10" t="n">
        <v>4</v>
      </c>
      <c r="AK18" s="10" t="n">
        <v>0</v>
      </c>
      <c r="AL18" s="10" t="n">
        <v>0</v>
      </c>
      <c r="AM18" s="10" t="n">
        <v>16</v>
      </c>
      <c r="AN18" s="10" t="n">
        <v>16.65994918773342</v>
      </c>
      <c r="AO18" s="10">
        <f>AM18-AN18</f>
        <v/>
      </c>
      <c r="AP18" s="10" t="n">
        <v>16518</v>
      </c>
      <c r="AQ18" s="10" t="n">
        <v>16884.01925874133</v>
      </c>
      <c r="AR18" s="11">
        <f>AP18-AQ18</f>
        <v/>
      </c>
      <c r="AS18" s="9" t="n">
        <v>11</v>
      </c>
      <c r="AT18" s="10" t="n">
        <v>1</v>
      </c>
      <c r="AU18" s="10" t="n">
        <v>0</v>
      </c>
      <c r="AV18" s="10" t="n">
        <v>0</v>
      </c>
      <c r="AW18" s="10" t="n">
        <v>12</v>
      </c>
      <c r="AX18" s="10" t="n">
        <v>16.33756326657866</v>
      </c>
      <c r="AY18" s="10">
        <f>AW18-AX18</f>
        <v/>
      </c>
      <c r="AZ18" s="10" t="n">
        <v>13049.66</v>
      </c>
      <c r="BA18" s="10" t="n">
        <v>16378.85971568997</v>
      </c>
      <c r="BB18" s="11">
        <f>AZ18-BA18</f>
        <v/>
      </c>
      <c r="BD18" s="10">
        <f>SUM(J18,T18,AD18,AN18,AX18)</f>
        <v/>
      </c>
      <c r="BE18" s="10">
        <f>SUM(I18,S18,AC18,AM18,AW18)</f>
        <v/>
      </c>
      <c r="BF18" s="10">
        <f>BE18-BD18</f>
        <v/>
      </c>
      <c r="BG18" s="10">
        <f>SUM(M18,W18,AG18,AQ18,BA18)</f>
        <v/>
      </c>
      <c r="BH18" s="10">
        <f>SUM(L18,V18,AF18,AP18,AZ18)</f>
        <v/>
      </c>
      <c r="BI18" s="10">
        <f>BH18-BG18</f>
        <v/>
      </c>
      <c r="BJ18" s="10">
        <f>IFERROR(BH18/31*31,0)</f>
        <v/>
      </c>
    </row>
    <row r="19">
      <c r="A19" s="8" t="n">
        <v>11</v>
      </c>
      <c r="B19" s="8" t="inlineStr">
        <is>
          <t>2026-01-02</t>
        </is>
      </c>
      <c r="C19" s="8" t="inlineStr">
        <is>
          <t>МТ</t>
        </is>
      </c>
      <c r="D19" s="8" t="inlineStr">
        <is>
          <t>Козырев Марк Романович</t>
        </is>
      </c>
      <c r="E19" s="9" t="n">
        <v>0</v>
      </c>
      <c r="F19" s="10" t="n">
        <v>0</v>
      </c>
      <c r="G19" s="10" t="n">
        <v>0</v>
      </c>
      <c r="H19" s="10" t="n">
        <v>0</v>
      </c>
      <c r="I19" s="10" t="n">
        <v>0</v>
      </c>
      <c r="J19" s="10" t="n">
        <v>3.630543080974587</v>
      </c>
      <c r="K19" s="10">
        <f>I19-J19</f>
        <v/>
      </c>
      <c r="L19" s="10" t="n">
        <v>0</v>
      </c>
      <c r="M19" s="10" t="n">
        <v>4678.29213086367</v>
      </c>
      <c r="N19" s="11">
        <f>L19-M19</f>
        <v/>
      </c>
      <c r="O19" s="9" t="n">
        <v>0</v>
      </c>
      <c r="P19" s="10" t="n">
        <v>0</v>
      </c>
      <c r="Q19" s="10" t="n">
        <v>0</v>
      </c>
      <c r="R19" s="10" t="n">
        <v>0</v>
      </c>
      <c r="S19" s="10" t="n">
        <v>0</v>
      </c>
      <c r="T19" s="10" t="n">
        <v>10.64385642549635</v>
      </c>
      <c r="U19" s="10">
        <f>S19-T19</f>
        <v/>
      </c>
      <c r="V19" s="10" t="n">
        <v>0</v>
      </c>
      <c r="W19" s="10" t="n">
        <v>12599.67057916986</v>
      </c>
      <c r="X19" s="11">
        <f>V19-W19</f>
        <v/>
      </c>
      <c r="Y19" s="9" t="n">
        <v>2</v>
      </c>
      <c r="Z19" s="10" t="n">
        <v>0</v>
      </c>
      <c r="AA19" s="10" t="n">
        <v>0</v>
      </c>
      <c r="AB19" s="10" t="n">
        <v>0</v>
      </c>
      <c r="AC19" s="10" t="n">
        <v>2</v>
      </c>
      <c r="AD19" s="10" t="n">
        <v>10.64385642549635</v>
      </c>
      <c r="AE19" s="10">
        <f>AC19-AD19</f>
        <v/>
      </c>
      <c r="AF19" s="10" t="n">
        <v>2274.5</v>
      </c>
      <c r="AG19" s="10" t="n">
        <v>12599.67057916986</v>
      </c>
      <c r="AH19" s="11">
        <f>AF19-AG19</f>
        <v/>
      </c>
      <c r="AI19" s="9" t="n">
        <v>29</v>
      </c>
      <c r="AJ19" s="10" t="n">
        <v>0</v>
      </c>
      <c r="AK19" s="10" t="n">
        <v>0</v>
      </c>
      <c r="AL19" s="10" t="n">
        <v>0</v>
      </c>
      <c r="AM19" s="10" t="n">
        <v>29</v>
      </c>
      <c r="AN19" s="10" t="n">
        <v>10.64385642549635</v>
      </c>
      <c r="AO19" s="10">
        <f>AM19-AN19</f>
        <v/>
      </c>
      <c r="AP19" s="10" t="n">
        <v>35538.68</v>
      </c>
      <c r="AQ19" s="10" t="n">
        <v>12599.67057916986</v>
      </c>
      <c r="AR19" s="11">
        <f>AP19-AQ19</f>
        <v/>
      </c>
      <c r="AS19" s="9" t="n">
        <v>14</v>
      </c>
      <c r="AT19" s="10" t="n">
        <v>0</v>
      </c>
      <c r="AU19" s="10" t="n">
        <v>0</v>
      </c>
      <c r="AV19" s="10" t="n">
        <v>0</v>
      </c>
      <c r="AW19" s="10" t="n">
        <v>14</v>
      </c>
      <c r="AX19" s="10" t="n">
        <v>10.43788764253637</v>
      </c>
      <c r="AY19" s="10">
        <f>AW19-AX19</f>
        <v/>
      </c>
      <c r="AZ19" s="10" t="n">
        <v>16180.16</v>
      </c>
      <c r="BA19" s="10" t="n">
        <v>12222.69613162676</v>
      </c>
      <c r="BB19" s="11">
        <f>AZ19-BA19</f>
        <v/>
      </c>
      <c r="BD19" s="10">
        <f>SUM(J19,T19,AD19,AN19,AX19)</f>
        <v/>
      </c>
      <c r="BE19" s="10">
        <f>SUM(I19,S19,AC19,AM19,AW19)</f>
        <v/>
      </c>
      <c r="BF19" s="10">
        <f>BE19-BD19</f>
        <v/>
      </c>
      <c r="BG19" s="10">
        <f>SUM(M19,W19,AG19,AQ19,BA19)</f>
        <v/>
      </c>
      <c r="BH19" s="10">
        <f>SUM(L19,V19,AF19,AP19,AZ19)</f>
        <v/>
      </c>
      <c r="BI19" s="10">
        <f>BH19-BG19</f>
        <v/>
      </c>
      <c r="BJ19" s="10">
        <f>IFERROR(BH19/31*31,0)</f>
        <v/>
      </c>
    </row>
    <row r="20">
      <c r="A20" s="8" t="n">
        <v>12</v>
      </c>
      <c r="B20" s="8" t="inlineStr">
        <is>
          <t>2026-06-01</t>
        </is>
      </c>
      <c r="C20" s="8" t="inlineStr">
        <is>
          <t>ТВК</t>
        </is>
      </c>
      <c r="D20" s="8" t="inlineStr">
        <is>
          <t>Ондрак Елена Сергеевна</t>
        </is>
      </c>
      <c r="E20" s="9" t="n">
        <v>0</v>
      </c>
      <c r="F20" s="10" t="n">
        <v>0</v>
      </c>
      <c r="G20" s="10" t="n">
        <v>0</v>
      </c>
      <c r="H20" s="10" t="n">
        <v>0</v>
      </c>
      <c r="I20" s="10" t="n">
        <v>0</v>
      </c>
      <c r="J20" s="10" t="n">
        <v>8.997432852850064</v>
      </c>
      <c r="K20" s="10">
        <f>I20-J20</f>
        <v/>
      </c>
      <c r="L20" s="10" t="n">
        <v>0</v>
      </c>
      <c r="M20" s="10" t="n">
        <v>11990.79628422462</v>
      </c>
      <c r="N20" s="11">
        <f>L20-M20</f>
        <v/>
      </c>
      <c r="O20" s="9" t="n">
        <v>10</v>
      </c>
      <c r="P20" s="10" t="n">
        <v>0</v>
      </c>
      <c r="Q20" s="10" t="n">
        <v>0</v>
      </c>
      <c r="R20" s="10" t="n">
        <v>0</v>
      </c>
      <c r="S20" s="10" t="n">
        <v>10</v>
      </c>
      <c r="T20" s="10" t="n">
        <v>26.37825288057791</v>
      </c>
      <c r="U20" s="10">
        <f>S20-T20</f>
        <v/>
      </c>
      <c r="V20" s="10" t="n">
        <v>13260</v>
      </c>
      <c r="W20" s="10" t="n">
        <v>32293.8540255871</v>
      </c>
      <c r="X20" s="11">
        <f>V20-W20</f>
        <v/>
      </c>
      <c r="Y20" s="9" t="n">
        <v>31</v>
      </c>
      <c r="Z20" s="10" t="n">
        <v>0</v>
      </c>
      <c r="AA20" s="10" t="n">
        <v>1</v>
      </c>
      <c r="AB20" s="10" t="n">
        <v>0</v>
      </c>
      <c r="AC20" s="10" t="n">
        <v>32</v>
      </c>
      <c r="AD20" s="10" t="n">
        <v>26.37825288057791</v>
      </c>
      <c r="AE20" s="10">
        <f>AC20-AD20</f>
        <v/>
      </c>
      <c r="AF20" s="10" t="n">
        <v>41232.83</v>
      </c>
      <c r="AG20" s="10" t="n">
        <v>32293.8540255871</v>
      </c>
      <c r="AH20" s="11">
        <f>AF20-AG20</f>
        <v/>
      </c>
      <c r="AI20" s="9" t="n">
        <v>32</v>
      </c>
      <c r="AJ20" s="10" t="n">
        <v>0</v>
      </c>
      <c r="AK20" s="10" t="n">
        <v>0</v>
      </c>
      <c r="AL20" s="10" t="n">
        <v>0</v>
      </c>
      <c r="AM20" s="10" t="n">
        <v>32</v>
      </c>
      <c r="AN20" s="10" t="n">
        <v>26.37825288057791</v>
      </c>
      <c r="AO20" s="10">
        <f>AM20-AN20</f>
        <v/>
      </c>
      <c r="AP20" s="10" t="n">
        <v>40960.34</v>
      </c>
      <c r="AQ20" s="10" t="n">
        <v>32293.8540255871</v>
      </c>
      <c r="AR20" s="11">
        <f>AP20-AQ20</f>
        <v/>
      </c>
      <c r="AS20" s="9" t="n">
        <v>38</v>
      </c>
      <c r="AT20" s="10" t="n">
        <v>4</v>
      </c>
      <c r="AU20" s="10" t="n">
        <v>4</v>
      </c>
      <c r="AV20" s="10" t="n">
        <v>0</v>
      </c>
      <c r="AW20" s="10" t="n">
        <v>46</v>
      </c>
      <c r="AX20" s="10" t="n">
        <v>25.86780850541621</v>
      </c>
      <c r="AY20" s="10">
        <f>AW20-AX20</f>
        <v/>
      </c>
      <c r="AZ20" s="10" t="n">
        <v>52079.66</v>
      </c>
      <c r="BA20" s="10" t="n">
        <v>31327.64163901409</v>
      </c>
      <c r="BB20" s="11">
        <f>AZ20-BA20</f>
        <v/>
      </c>
      <c r="BD20" s="10">
        <f>SUM(J20,T20,AD20,AN20,AX20)</f>
        <v/>
      </c>
      <c r="BE20" s="10">
        <f>SUM(I20,S20,AC20,AM20,AW20)</f>
        <v/>
      </c>
      <c r="BF20" s="10">
        <f>BE20-BD20</f>
        <v/>
      </c>
      <c r="BG20" s="10">
        <f>SUM(M20,W20,AG20,AQ20,BA20)</f>
        <v/>
      </c>
      <c r="BH20" s="10">
        <f>SUM(L20,V20,AF20,AP20,AZ20)</f>
        <v/>
      </c>
      <c r="BI20" s="10">
        <f>BH20-BG20</f>
        <v/>
      </c>
      <c r="BJ20" s="10">
        <f>IFERROR(BH20/31*31,0)</f>
        <v/>
      </c>
    </row>
    <row r="21">
      <c r="A21" s="8" t="n">
        <v>13</v>
      </c>
      <c r="B21" s="8" t="inlineStr">
        <is>
          <t>2026-06-01</t>
        </is>
      </c>
      <c r="C21" s="8" t="inlineStr">
        <is>
          <t>ПТ</t>
        </is>
      </c>
      <c r="D21" s="8" t="inlineStr">
        <is>
          <t>Рычков Евгений Викторович</t>
        </is>
      </c>
      <c r="E21" s="9" t="n">
        <v>0</v>
      </c>
      <c r="F21" s="10" t="n">
        <v>0</v>
      </c>
      <c r="G21" s="10" t="n">
        <v>0</v>
      </c>
      <c r="H21" s="10" t="n">
        <v>0</v>
      </c>
      <c r="I21" s="10" t="n">
        <v>0</v>
      </c>
      <c r="J21" s="10" t="n">
        <v>4.340866727252224</v>
      </c>
      <c r="K21" s="10">
        <f>I21-J21</f>
        <v/>
      </c>
      <c r="L21" s="10" t="n">
        <v>0</v>
      </c>
      <c r="M21" s="10" t="n">
        <v>3532.238848348621</v>
      </c>
      <c r="N21" s="11">
        <f>L21-M21</f>
        <v/>
      </c>
      <c r="O21" s="9" t="n">
        <v>0</v>
      </c>
      <c r="P21" s="10" t="n">
        <v>0</v>
      </c>
      <c r="Q21" s="10" t="n">
        <v>2</v>
      </c>
      <c r="R21" s="10" t="n">
        <v>0</v>
      </c>
      <c r="S21" s="10" t="n">
        <v>2</v>
      </c>
      <c r="T21" s="10" t="n">
        <v>12.72635007396303</v>
      </c>
      <c r="U21" s="10">
        <f>S21-T21</f>
        <v/>
      </c>
      <c r="V21" s="10" t="n">
        <v>0</v>
      </c>
      <c r="W21" s="10" t="n">
        <v>9513.096799263532</v>
      </c>
      <c r="X21" s="11">
        <f>V21-W21</f>
        <v/>
      </c>
      <c r="Y21" s="9" t="n">
        <v>7</v>
      </c>
      <c r="Z21" s="10" t="n">
        <v>0</v>
      </c>
      <c r="AA21" s="10" t="n">
        <v>7</v>
      </c>
      <c r="AB21" s="10" t="n">
        <v>0</v>
      </c>
      <c r="AC21" s="10" t="n">
        <v>14</v>
      </c>
      <c r="AD21" s="10" t="n">
        <v>12.72635007396303</v>
      </c>
      <c r="AE21" s="10">
        <f>AC21-AD21</f>
        <v/>
      </c>
      <c r="AF21" s="10" t="n">
        <v>7263.25</v>
      </c>
      <c r="AG21" s="10" t="n">
        <v>9513.096799263532</v>
      </c>
      <c r="AH21" s="11">
        <f>AF21-AG21</f>
        <v/>
      </c>
      <c r="AI21" s="9" t="n">
        <v>15</v>
      </c>
      <c r="AJ21" s="10" t="n">
        <v>0</v>
      </c>
      <c r="AK21" s="10" t="n">
        <v>2</v>
      </c>
      <c r="AL21" s="10" t="n">
        <v>0</v>
      </c>
      <c r="AM21" s="10" t="n">
        <v>17</v>
      </c>
      <c r="AN21" s="10" t="n">
        <v>12.72635007396303</v>
      </c>
      <c r="AO21" s="10">
        <f>AM21-AN21</f>
        <v/>
      </c>
      <c r="AP21" s="10" t="n">
        <v>15207.5</v>
      </c>
      <c r="AQ21" s="10" t="n">
        <v>9513.096799263532</v>
      </c>
      <c r="AR21" s="11">
        <f>AP21-AQ21</f>
        <v/>
      </c>
      <c r="AS21" s="9" t="n">
        <v>18</v>
      </c>
      <c r="AT21" s="10" t="n">
        <v>0</v>
      </c>
      <c r="AU21" s="10" t="n">
        <v>3</v>
      </c>
      <c r="AV21" s="10" t="n">
        <v>0</v>
      </c>
      <c r="AW21" s="10" t="n">
        <v>21</v>
      </c>
      <c r="AX21" s="10" t="n">
        <v>12.4800830508587</v>
      </c>
      <c r="AY21" s="10">
        <f>AW21-AX21</f>
        <v/>
      </c>
      <c r="AZ21" s="10" t="n">
        <v>18334.33</v>
      </c>
      <c r="BA21" s="10" t="n">
        <v>9228.470753860785</v>
      </c>
      <c r="BB21" s="11">
        <f>AZ21-BA21</f>
        <v/>
      </c>
      <c r="BD21" s="10">
        <f>SUM(J21,T21,AD21,AN21,AX21)</f>
        <v/>
      </c>
      <c r="BE21" s="10">
        <f>SUM(I21,S21,AC21,AM21,AW21)</f>
        <v/>
      </c>
      <c r="BF21" s="10">
        <f>BE21-BD21</f>
        <v/>
      </c>
      <c r="BG21" s="10">
        <f>SUM(M21,W21,AG21,AQ21,BA21)</f>
        <v/>
      </c>
      <c r="BH21" s="10">
        <f>SUM(L21,V21,AF21,AP21,AZ21)</f>
        <v/>
      </c>
      <c r="BI21" s="10">
        <f>BH21-BG21</f>
        <v/>
      </c>
      <c r="BJ21" s="10">
        <f>IFERROR(BH21/31*31,0)</f>
        <v/>
      </c>
    </row>
    <row r="22">
      <c r="A22" s="8" t="n">
        <v>14</v>
      </c>
      <c r="B22" s="8" t="inlineStr">
        <is>
          <t>2026-06-01</t>
        </is>
      </c>
      <c r="C22" s="8" t="inlineStr">
        <is>
          <t>ПТ</t>
        </is>
      </c>
      <c r="D22" s="8" t="inlineStr">
        <is>
          <t>Сафенрейдер Алексей Сергеевич</t>
        </is>
      </c>
      <c r="E22" s="9" t="n">
        <v>0</v>
      </c>
      <c r="F22" s="10" t="n">
        <v>0</v>
      </c>
      <c r="G22" s="10" t="n">
        <v>0</v>
      </c>
      <c r="H22" s="10" t="n">
        <v>0</v>
      </c>
      <c r="I22" s="10" t="n">
        <v>0</v>
      </c>
      <c r="J22" s="10" t="n">
        <v>2.446670337178526</v>
      </c>
      <c r="K22" s="10">
        <f>I22-J22</f>
        <v/>
      </c>
      <c r="L22" s="10" t="n">
        <v>0</v>
      </c>
      <c r="M22" s="10" t="n">
        <v>2257.89601928338</v>
      </c>
      <c r="N22" s="11">
        <f>L22-M22</f>
        <v/>
      </c>
      <c r="O22" s="9" t="n">
        <v>5</v>
      </c>
      <c r="P22" s="10" t="n">
        <v>0</v>
      </c>
      <c r="Q22" s="10" t="n">
        <v>0</v>
      </c>
      <c r="R22" s="10" t="n">
        <v>0</v>
      </c>
      <c r="S22" s="10" t="n">
        <v>5</v>
      </c>
      <c r="T22" s="10" t="n">
        <v>7.173033678051888</v>
      </c>
      <c r="U22" s="10">
        <f>S22-T22</f>
        <v/>
      </c>
      <c r="V22" s="10" t="n">
        <v>5655</v>
      </c>
      <c r="W22" s="10" t="n">
        <v>6081.011029069183</v>
      </c>
      <c r="X22" s="11">
        <f>V22-W22</f>
        <v/>
      </c>
      <c r="Y22" s="9" t="n">
        <v>6</v>
      </c>
      <c r="Z22" s="10" t="n">
        <v>0</v>
      </c>
      <c r="AA22" s="10" t="n">
        <v>2</v>
      </c>
      <c r="AB22" s="10" t="n">
        <v>0</v>
      </c>
      <c r="AC22" s="10" t="n">
        <v>8</v>
      </c>
      <c r="AD22" s="10" t="n">
        <v>7.173033678051888</v>
      </c>
      <c r="AE22" s="10">
        <f>AC22-AD22</f>
        <v/>
      </c>
      <c r="AF22" s="10" t="n">
        <v>6840</v>
      </c>
      <c r="AG22" s="10" t="n">
        <v>6081.011029069183</v>
      </c>
      <c r="AH22" s="11">
        <f>AF22-AG22</f>
        <v/>
      </c>
      <c r="AI22" s="9" t="n">
        <v>7</v>
      </c>
      <c r="AJ22" s="10" t="n">
        <v>0</v>
      </c>
      <c r="AK22" s="10" t="n">
        <v>4</v>
      </c>
      <c r="AL22" s="10" t="n">
        <v>0</v>
      </c>
      <c r="AM22" s="10" t="n">
        <v>11</v>
      </c>
      <c r="AN22" s="10" t="n">
        <v>7.173033678051888</v>
      </c>
      <c r="AO22" s="10">
        <f>AM22-AN22</f>
        <v/>
      </c>
      <c r="AP22" s="10" t="n">
        <v>6840</v>
      </c>
      <c r="AQ22" s="10" t="n">
        <v>6081.011029069183</v>
      </c>
      <c r="AR22" s="11">
        <f>AP22-AQ22</f>
        <v/>
      </c>
      <c r="AS22" s="9" t="n">
        <v>6</v>
      </c>
      <c r="AT22" s="10" t="n">
        <v>0</v>
      </c>
      <c r="AU22" s="10" t="n">
        <v>1</v>
      </c>
      <c r="AV22" s="10" t="n">
        <v>0</v>
      </c>
      <c r="AW22" s="10" t="n">
        <v>7</v>
      </c>
      <c r="AX22" s="10" t="n">
        <v>7.034228628665811</v>
      </c>
      <c r="AY22" s="10">
        <f>AW22-AX22</f>
        <v/>
      </c>
      <c r="AZ22" s="10" t="n">
        <v>6705</v>
      </c>
      <c r="BA22" s="10" t="n">
        <v>5899.070893509073</v>
      </c>
      <c r="BB22" s="11">
        <f>AZ22-BA22</f>
        <v/>
      </c>
      <c r="BD22" s="10">
        <f>SUM(J22,T22,AD22,AN22,AX22)</f>
        <v/>
      </c>
      <c r="BE22" s="10">
        <f>SUM(I22,S22,AC22,AM22,AW22)</f>
        <v/>
      </c>
      <c r="BF22" s="10">
        <f>BE22-BD22</f>
        <v/>
      </c>
      <c r="BG22" s="10">
        <f>SUM(M22,W22,AG22,AQ22,BA22)</f>
        <v/>
      </c>
      <c r="BH22" s="10">
        <f>SUM(L22,V22,AF22,AP22,AZ22)</f>
        <v/>
      </c>
      <c r="BI22" s="10">
        <f>BH22-BG22</f>
        <v/>
      </c>
      <c r="BJ22" s="10">
        <f>IFERROR(BH22/31*31,0)</f>
        <v/>
      </c>
    </row>
    <row r="23">
      <c r="A23" s="8" t="n">
        <v>15</v>
      </c>
      <c r="B23" s="8" t="inlineStr">
        <is>
          <t>2026-06-01</t>
        </is>
      </c>
      <c r="C23" s="8" t="inlineStr">
        <is>
          <t>МТ</t>
        </is>
      </c>
      <c r="D23" s="8" t="inlineStr">
        <is>
          <t>Чертыков Максим Васильевич</t>
        </is>
      </c>
      <c r="E23" s="9" t="n">
        <v>1</v>
      </c>
      <c r="F23" s="10" t="n">
        <v>0</v>
      </c>
      <c r="G23" s="10" t="n">
        <v>0</v>
      </c>
      <c r="H23" s="10" t="n">
        <v>0</v>
      </c>
      <c r="I23" s="10" t="n">
        <v>1</v>
      </c>
      <c r="J23" s="10" t="n">
        <v>2.367745487592122</v>
      </c>
      <c r="K23" s="10">
        <f>I23-J23</f>
        <v/>
      </c>
      <c r="L23" s="10" t="n">
        <v>1260.66</v>
      </c>
      <c r="M23" s="10" t="n">
        <v>3096.054390077968</v>
      </c>
      <c r="N23" s="11">
        <f>L23-M23</f>
        <v/>
      </c>
      <c r="O23" s="9" t="n">
        <v>3</v>
      </c>
      <c r="P23" s="10" t="n">
        <v>0</v>
      </c>
      <c r="Q23" s="10" t="n">
        <v>0</v>
      </c>
      <c r="R23" s="10" t="n">
        <v>0</v>
      </c>
      <c r="S23" s="10" t="n">
        <v>3</v>
      </c>
      <c r="T23" s="10" t="n">
        <v>6.941645494888923</v>
      </c>
      <c r="U23" s="10">
        <f>S23-T23</f>
        <v/>
      </c>
      <c r="V23" s="10" t="n">
        <v>3754.67</v>
      </c>
      <c r="W23" s="10" t="n">
        <v>8338.356032284259</v>
      </c>
      <c r="X23" s="11">
        <f>V23-W23</f>
        <v/>
      </c>
      <c r="Y23" s="9" t="n">
        <v>6</v>
      </c>
      <c r="Z23" s="10" t="n">
        <v>0</v>
      </c>
      <c r="AA23" s="10" t="n">
        <v>1</v>
      </c>
      <c r="AB23" s="10" t="n">
        <v>0</v>
      </c>
      <c r="AC23" s="10" t="n">
        <v>7</v>
      </c>
      <c r="AD23" s="10" t="n">
        <v>6.941645494888923</v>
      </c>
      <c r="AE23" s="10">
        <f>AC23-AD23</f>
        <v/>
      </c>
      <c r="AF23" s="10" t="n">
        <v>7289.67</v>
      </c>
      <c r="AG23" s="10" t="n">
        <v>8338.356032284259</v>
      </c>
      <c r="AH23" s="11">
        <f>AF23-AG23</f>
        <v/>
      </c>
      <c r="AI23" s="9" t="n">
        <v>11</v>
      </c>
      <c r="AJ23" s="10" t="n">
        <v>0</v>
      </c>
      <c r="AK23" s="10" t="n">
        <v>0</v>
      </c>
      <c r="AL23" s="10" t="n">
        <v>0</v>
      </c>
      <c r="AM23" s="10" t="n">
        <v>11</v>
      </c>
      <c r="AN23" s="10" t="n">
        <v>6.941645494888923</v>
      </c>
      <c r="AO23" s="10">
        <f>AM23-AN23</f>
        <v/>
      </c>
      <c r="AP23" s="10" t="n">
        <v>13605.5</v>
      </c>
      <c r="AQ23" s="10" t="n">
        <v>8338.356032284259</v>
      </c>
      <c r="AR23" s="11">
        <f>AP23-AQ23</f>
        <v/>
      </c>
      <c r="AS23" s="9" t="n">
        <v>8</v>
      </c>
      <c r="AT23" s="10" t="n">
        <v>0</v>
      </c>
      <c r="AU23" s="10" t="n">
        <v>0</v>
      </c>
      <c r="AV23" s="10" t="n">
        <v>0</v>
      </c>
      <c r="AW23" s="10" t="n">
        <v>8</v>
      </c>
      <c r="AX23" s="10" t="n">
        <v>6.807318027741108</v>
      </c>
      <c r="AY23" s="10">
        <f>AW23-AX23</f>
        <v/>
      </c>
      <c r="AZ23" s="10" t="n">
        <v>9878.16</v>
      </c>
      <c r="BA23" s="10" t="n">
        <v>8088.87751306926</v>
      </c>
      <c r="BB23" s="11">
        <f>AZ23-BA23</f>
        <v/>
      </c>
      <c r="BD23" s="10">
        <f>SUM(J23,T23,AD23,AN23,AX23)</f>
        <v/>
      </c>
      <c r="BE23" s="10">
        <f>SUM(I23,S23,AC23,AM23,AW23)</f>
        <v/>
      </c>
      <c r="BF23" s="10">
        <f>BE23-BD23</f>
        <v/>
      </c>
      <c r="BG23" s="10">
        <f>SUM(M23,W23,AG23,AQ23,BA23)</f>
        <v/>
      </c>
      <c r="BH23" s="10">
        <f>SUM(L23,V23,AF23,AP23,AZ23)</f>
        <v/>
      </c>
      <c r="BI23" s="10">
        <f>BH23-BG23</f>
        <v/>
      </c>
      <c r="BJ23" s="10">
        <f>IFERROR(BH23/31*31,0)</f>
        <v/>
      </c>
    </row>
    <row r="24">
      <c r="A24" s="7" t="n"/>
      <c r="B24" s="7" t="n"/>
      <c r="C24" s="7" t="n"/>
      <c r="D24" s="7" t="inlineStr">
        <is>
          <t>Итого ТРЕНАЖЕРНЫЙ ЗАЛ</t>
        </is>
      </c>
      <c r="E24" s="12">
        <f>SUM(E15:E23)</f>
        <v/>
      </c>
      <c r="F24" s="13">
        <f>SUM(F15:F23)</f>
        <v/>
      </c>
      <c r="G24" s="13">
        <f>SUM(G15:G23)</f>
        <v/>
      </c>
      <c r="H24" s="13">
        <f>SUM(H15:H23)</f>
        <v/>
      </c>
      <c r="I24" s="13">
        <f>SUM(I15:I23)</f>
        <v/>
      </c>
      <c r="J24" s="13">
        <f>SUM(J15:J23)</f>
        <v/>
      </c>
      <c r="K24" s="13">
        <f>SUM(K15:K23)</f>
        <v/>
      </c>
      <c r="L24" s="13">
        <f>SUM(L15:L23)</f>
        <v/>
      </c>
      <c r="M24" s="13">
        <f>SUM(M15:M23)</f>
        <v/>
      </c>
      <c r="N24" s="14">
        <f>SUM(N15:N23)</f>
        <v/>
      </c>
      <c r="O24" s="12">
        <f>SUM(O15:O23)</f>
        <v/>
      </c>
      <c r="P24" s="13">
        <f>SUM(P15:P23)</f>
        <v/>
      </c>
      <c r="Q24" s="13">
        <f>SUM(Q15:Q23)</f>
        <v/>
      </c>
      <c r="R24" s="13">
        <f>SUM(R15:R23)</f>
        <v/>
      </c>
      <c r="S24" s="13">
        <f>SUM(S15:S23)</f>
        <v/>
      </c>
      <c r="T24" s="13">
        <f>SUM(T15:T23)</f>
        <v/>
      </c>
      <c r="U24" s="13">
        <f>SUM(U15:U23)</f>
        <v/>
      </c>
      <c r="V24" s="13">
        <f>SUM(V15:V23)</f>
        <v/>
      </c>
      <c r="W24" s="13">
        <f>SUM(W15:W23)</f>
        <v/>
      </c>
      <c r="X24" s="14">
        <f>SUM(X15:X23)</f>
        <v/>
      </c>
      <c r="Y24" s="12">
        <f>SUM(Y15:Y23)</f>
        <v/>
      </c>
      <c r="Z24" s="13">
        <f>SUM(Z15:Z23)</f>
        <v/>
      </c>
      <c r="AA24" s="13">
        <f>SUM(AA15:AA23)</f>
        <v/>
      </c>
      <c r="AB24" s="13">
        <f>SUM(AB15:AB23)</f>
        <v/>
      </c>
      <c r="AC24" s="13">
        <f>SUM(AC15:AC23)</f>
        <v/>
      </c>
      <c r="AD24" s="13">
        <f>SUM(AD15:AD23)</f>
        <v/>
      </c>
      <c r="AE24" s="13">
        <f>SUM(AE15:AE23)</f>
        <v/>
      </c>
      <c r="AF24" s="13">
        <f>SUM(AF15:AF23)</f>
        <v/>
      </c>
      <c r="AG24" s="13">
        <f>SUM(AG15:AG23)</f>
        <v/>
      </c>
      <c r="AH24" s="14">
        <f>SUM(AH15:AH23)</f>
        <v/>
      </c>
      <c r="AI24" s="12">
        <f>SUM(AI15:AI23)</f>
        <v/>
      </c>
      <c r="AJ24" s="13">
        <f>SUM(AJ15:AJ23)</f>
        <v/>
      </c>
      <c r="AK24" s="13">
        <f>SUM(AK15:AK23)</f>
        <v/>
      </c>
      <c r="AL24" s="13">
        <f>SUM(AL15:AL23)</f>
        <v/>
      </c>
      <c r="AM24" s="13">
        <f>SUM(AM15:AM23)</f>
        <v/>
      </c>
      <c r="AN24" s="13">
        <f>SUM(AN15:AN23)</f>
        <v/>
      </c>
      <c r="AO24" s="13">
        <f>SUM(AO15:AO23)</f>
        <v/>
      </c>
      <c r="AP24" s="13">
        <f>SUM(AP15:AP23)</f>
        <v/>
      </c>
      <c r="AQ24" s="13">
        <f>SUM(AQ15:AQ23)</f>
        <v/>
      </c>
      <c r="AR24" s="14">
        <f>SUM(AR15:AR23)</f>
        <v/>
      </c>
      <c r="AS24" s="12">
        <f>SUM(AS15:AS23)</f>
        <v/>
      </c>
      <c r="AT24" s="13">
        <f>SUM(AT15:AT23)</f>
        <v/>
      </c>
      <c r="AU24" s="13">
        <f>SUM(AU15:AU23)</f>
        <v/>
      </c>
      <c r="AV24" s="13">
        <f>SUM(AV15:AV23)</f>
        <v/>
      </c>
      <c r="AW24" s="13">
        <f>SUM(AW15:AW23)</f>
        <v/>
      </c>
      <c r="AX24" s="13">
        <f>SUM(AX15:AX23)</f>
        <v/>
      </c>
      <c r="AY24" s="13">
        <f>SUM(AY15:AY23)</f>
        <v/>
      </c>
      <c r="AZ24" s="13">
        <f>SUM(AZ15:AZ23)</f>
        <v/>
      </c>
      <c r="BA24" s="13">
        <f>SUM(BA15:BA23)</f>
        <v/>
      </c>
      <c r="BB24" s="14">
        <f>SUM(BB15:BB23)</f>
        <v/>
      </c>
      <c r="BC24" s="7">
        <f>SUM(BC15:BC23)</f>
        <v/>
      </c>
      <c r="BD24" s="13">
        <f>SUM(BD15:BD23)</f>
        <v/>
      </c>
      <c r="BE24" s="13">
        <f>SUM(BE15:BE23)</f>
        <v/>
      </c>
      <c r="BF24" s="13">
        <f>BE24-BD24</f>
        <v/>
      </c>
      <c r="BG24" s="13">
        <f>SUM(BG15:BG23)</f>
        <v/>
      </c>
      <c r="BH24" s="13">
        <f>SUM(BH15:BH23)</f>
        <v/>
      </c>
      <c r="BI24" s="13">
        <f>BH24-BG24</f>
        <v/>
      </c>
      <c r="BJ24" s="13">
        <f>IFERROR(BH24/31*31,0)</f>
        <v/>
      </c>
    </row>
    <row r="26">
      <c r="A26" s="7" t="n"/>
      <c r="B26" s="7" t="n"/>
      <c r="C26" s="7" t="n"/>
      <c r="D26" s="7" t="inlineStr">
        <is>
          <t>ГРУППОВЫЕ ПРОГРАММЫ</t>
        </is>
      </c>
      <c r="E26" s="7" t="n"/>
      <c r="F26" s="7" t="n"/>
      <c r="G26" s="7" t="n"/>
      <c r="H26" s="7" t="n"/>
      <c r="I26" s="7" t="n"/>
      <c r="J26" s="7" t="n"/>
      <c r="K26" s="7" t="n"/>
      <c r="L26" s="7" t="n"/>
      <c r="M26" s="7" t="n"/>
      <c r="N26" s="7" t="n"/>
      <c r="O26" s="7" t="n"/>
      <c r="P26" s="7" t="n"/>
      <c r="Q26" s="7" t="n"/>
      <c r="R26" s="7" t="n"/>
      <c r="S26" s="7" t="n"/>
      <c r="T26" s="7" t="n"/>
      <c r="U26" s="7" t="n"/>
      <c r="V26" s="7" t="n"/>
      <c r="W26" s="7" t="n"/>
      <c r="X26" s="7" t="n"/>
      <c r="Y26" s="7" t="n"/>
      <c r="Z26" s="7" t="n"/>
      <c r="AA26" s="7" t="n"/>
      <c r="AB26" s="7" t="n"/>
      <c r="AC26" s="7" t="n"/>
      <c r="AD26" s="7" t="n"/>
      <c r="AE26" s="7" t="n"/>
      <c r="AF26" s="7" t="n"/>
      <c r="AG26" s="7" t="n"/>
      <c r="AH26" s="7" t="n"/>
      <c r="AI26" s="7" t="n"/>
      <c r="AJ26" s="7" t="n"/>
      <c r="AK26" s="7" t="n"/>
      <c r="AL26" s="7" t="n"/>
      <c r="AM26" s="7" t="n"/>
      <c r="AN26" s="7" t="n"/>
      <c r="AO26" s="7" t="n"/>
      <c r="AP26" s="7" t="n"/>
      <c r="AQ26" s="7" t="n"/>
      <c r="AR26" s="7" t="n"/>
      <c r="AS26" s="7" t="n"/>
      <c r="AT26" s="7" t="n"/>
      <c r="AU26" s="7" t="n"/>
      <c r="AV26" s="7" t="n"/>
      <c r="AW26" s="7" t="n"/>
      <c r="AX26" s="7" t="n"/>
      <c r="AY26" s="7" t="n"/>
      <c r="AZ26" s="7" t="n"/>
      <c r="BA26" s="7" t="n"/>
      <c r="BB26" s="7" t="n"/>
      <c r="BC26" s="7" t="n"/>
      <c r="BD26" s="7" t="n"/>
      <c r="BE26" s="7" t="n"/>
      <c r="BF26" s="7" t="n"/>
      <c r="BG26" s="7" t="n"/>
      <c r="BH26" s="7" t="n"/>
      <c r="BI26" s="7" t="n"/>
      <c r="BJ26" s="7" t="n"/>
    </row>
    <row r="27">
      <c r="A27" s="8" t="n">
        <v>16</v>
      </c>
      <c r="B27" s="8" t="inlineStr">
        <is>
          <t>2026-06-01</t>
        </is>
      </c>
      <c r="C27" s="8" t="inlineStr">
        <is>
          <t>ТВК</t>
        </is>
      </c>
      <c r="D27" s="8" t="inlineStr">
        <is>
          <t>Вдовина Вера Юрьевна</t>
        </is>
      </c>
      <c r="E27" s="9" t="n">
        <v>7</v>
      </c>
      <c r="F27" s="10" t="n">
        <v>0</v>
      </c>
      <c r="G27" s="10" t="n">
        <v>0</v>
      </c>
      <c r="H27" s="10" t="n">
        <v>0</v>
      </c>
      <c r="I27" s="10" t="n">
        <v>7</v>
      </c>
      <c r="J27" s="10" t="n">
        <v>7.576785560294791</v>
      </c>
      <c r="K27" s="10">
        <f>I27-J27</f>
        <v/>
      </c>
      <c r="L27" s="10" t="n">
        <v>10660</v>
      </c>
      <c r="M27" s="10" t="n">
        <v>14402.63975936823</v>
      </c>
      <c r="N27" s="11">
        <f>L27-M27</f>
        <v/>
      </c>
      <c r="O27" s="9" t="n">
        <v>20</v>
      </c>
      <c r="P27" s="10" t="n">
        <v>0</v>
      </c>
      <c r="Q27" s="10" t="n">
        <v>0</v>
      </c>
      <c r="R27" s="10" t="n">
        <v>0</v>
      </c>
      <c r="S27" s="10" t="n">
        <v>20</v>
      </c>
      <c r="T27" s="10" t="n">
        <v>22.21326558364456</v>
      </c>
      <c r="U27" s="10">
        <f>S27-T27</f>
        <v/>
      </c>
      <c r="V27" s="10" t="n">
        <v>34114</v>
      </c>
      <c r="W27" s="10" t="n">
        <v>38789.47944300191</v>
      </c>
      <c r="X27" s="11">
        <f>V27-W27</f>
        <v/>
      </c>
      <c r="Y27" s="9" t="n">
        <v>28</v>
      </c>
      <c r="Z27" s="10" t="n">
        <v>0</v>
      </c>
      <c r="AA27" s="10" t="n">
        <v>0</v>
      </c>
      <c r="AB27" s="10" t="n">
        <v>0</v>
      </c>
      <c r="AC27" s="10" t="n">
        <v>28</v>
      </c>
      <c r="AD27" s="10" t="n">
        <v>22.21326558364456</v>
      </c>
      <c r="AE27" s="10">
        <f>AC27-AD27</f>
        <v/>
      </c>
      <c r="AF27" s="10" t="n">
        <v>48961.5</v>
      </c>
      <c r="AG27" s="10" t="n">
        <v>38789.47944300191</v>
      </c>
      <c r="AH27" s="11">
        <f>AF27-AG27</f>
        <v/>
      </c>
      <c r="AI27" s="9" t="n">
        <v>24</v>
      </c>
      <c r="AJ27" s="10" t="n">
        <v>0</v>
      </c>
      <c r="AK27" s="10" t="n">
        <v>0</v>
      </c>
      <c r="AL27" s="10" t="n">
        <v>0</v>
      </c>
      <c r="AM27" s="10" t="n">
        <v>24</v>
      </c>
      <c r="AN27" s="10" t="n">
        <v>22.21326558364456</v>
      </c>
      <c r="AO27" s="10">
        <f>AM27-AN27</f>
        <v/>
      </c>
      <c r="AP27" s="10" t="n">
        <v>43530</v>
      </c>
      <c r="AQ27" s="10" t="n">
        <v>38789.47944300191</v>
      </c>
      <c r="AR27" s="11">
        <f>AP27-AQ27</f>
        <v/>
      </c>
      <c r="AS27" s="9" t="n">
        <v>25</v>
      </c>
      <c r="AT27" s="10" t="n">
        <v>0</v>
      </c>
      <c r="AU27" s="10" t="n">
        <v>0</v>
      </c>
      <c r="AV27" s="10" t="n">
        <v>0</v>
      </c>
      <c r="AW27" s="10" t="n">
        <v>25</v>
      </c>
      <c r="AX27" s="10" t="n">
        <v>21.78341768877154</v>
      </c>
      <c r="AY27" s="10">
        <f>AW27-AX27</f>
        <v/>
      </c>
      <c r="AZ27" s="10" t="n">
        <v>45744</v>
      </c>
      <c r="BA27" s="10" t="n">
        <v>37628.92191162606</v>
      </c>
      <c r="BB27" s="11">
        <f>AZ27-BA27</f>
        <v/>
      </c>
      <c r="BD27" s="10">
        <f>SUM(J27,T27,AD27,AN27,AX27)</f>
        <v/>
      </c>
      <c r="BE27" s="10">
        <f>SUM(I27,S27,AC27,AM27,AW27)</f>
        <v/>
      </c>
      <c r="BF27" s="10">
        <f>BE27-BD27</f>
        <v/>
      </c>
      <c r="BG27" s="10">
        <f>SUM(M27,W27,AG27,AQ27,BA27)</f>
        <v/>
      </c>
      <c r="BH27" s="10">
        <f>SUM(L27,V27,AF27,AP27,AZ27)</f>
        <v/>
      </c>
      <c r="BI27" s="10">
        <f>BH27-BG27</f>
        <v/>
      </c>
      <c r="BJ27" s="10">
        <f>IFERROR(BH27/31*31,0)</f>
        <v/>
      </c>
    </row>
    <row r="28">
      <c r="A28" s="8" t="n">
        <v>17</v>
      </c>
      <c r="B28" s="8" t="inlineStr">
        <is>
          <t>2026-06-01</t>
        </is>
      </c>
      <c r="C28" s="8" t="inlineStr">
        <is>
          <t>Эксперт</t>
        </is>
      </c>
      <c r="D28" s="8" t="inlineStr">
        <is>
          <t>Носонова Елена Валерьевна</t>
        </is>
      </c>
      <c r="E28" s="9" t="n">
        <v>0</v>
      </c>
      <c r="F28" s="10" t="n">
        <v>0</v>
      </c>
      <c r="G28" s="10" t="n">
        <v>0</v>
      </c>
      <c r="H28" s="10" t="n">
        <v>0</v>
      </c>
      <c r="I28" s="10" t="n">
        <v>0</v>
      </c>
      <c r="J28" s="10" t="n">
        <v>5.366889771875477</v>
      </c>
      <c r="K28" s="10">
        <f>I28-J28</f>
        <v/>
      </c>
      <c r="L28" s="10" t="n">
        <v>0</v>
      </c>
      <c r="M28" s="10" t="n">
        <v>9313.821079543943</v>
      </c>
      <c r="N28" s="11">
        <f>L28-M28</f>
        <v/>
      </c>
      <c r="O28" s="9" t="n">
        <v>0</v>
      </c>
      <c r="P28" s="10" t="n">
        <v>0</v>
      </c>
      <c r="Q28" s="10" t="n">
        <v>0</v>
      </c>
      <c r="R28" s="10" t="n">
        <v>0</v>
      </c>
      <c r="S28" s="10" t="n">
        <v>0</v>
      </c>
      <c r="T28" s="10" t="n">
        <v>15.73439645508156</v>
      </c>
      <c r="U28" s="10">
        <f>S28-T28</f>
        <v/>
      </c>
      <c r="V28" s="10" t="n">
        <v>0</v>
      </c>
      <c r="W28" s="10" t="n">
        <v>25084.17049491038</v>
      </c>
      <c r="X28" s="11">
        <f>V28-W28</f>
        <v/>
      </c>
      <c r="Y28" s="9" t="n">
        <v>24</v>
      </c>
      <c r="Z28" s="10" t="n">
        <v>0</v>
      </c>
      <c r="AA28" s="10" t="n">
        <v>0</v>
      </c>
      <c r="AB28" s="10" t="n">
        <v>0</v>
      </c>
      <c r="AC28" s="10" t="n">
        <v>24</v>
      </c>
      <c r="AD28" s="10" t="n">
        <v>15.73439645508156</v>
      </c>
      <c r="AE28" s="10">
        <f>AC28-AD28</f>
        <v/>
      </c>
      <c r="AF28" s="10" t="n">
        <v>40088.82999999999</v>
      </c>
      <c r="AG28" s="10" t="n">
        <v>25084.17049491038</v>
      </c>
      <c r="AH28" s="11">
        <f>AF28-AG28</f>
        <v/>
      </c>
      <c r="AI28" s="9" t="n">
        <v>21</v>
      </c>
      <c r="AJ28" s="10" t="n">
        <v>3</v>
      </c>
      <c r="AK28" s="10" t="n">
        <v>0</v>
      </c>
      <c r="AL28" s="10" t="n">
        <v>0</v>
      </c>
      <c r="AM28" s="10" t="n">
        <v>24</v>
      </c>
      <c r="AN28" s="10" t="n">
        <v>15.73439645508156</v>
      </c>
      <c r="AO28" s="10">
        <f>AM28-AN28</f>
        <v/>
      </c>
      <c r="AP28" s="10" t="n">
        <v>37957.78</v>
      </c>
      <c r="AQ28" s="10" t="n">
        <v>25084.17049491038</v>
      </c>
      <c r="AR28" s="11">
        <f>AP28-AQ28</f>
        <v/>
      </c>
      <c r="AS28" s="9" t="n">
        <v>21</v>
      </c>
      <c r="AT28" s="10" t="n">
        <v>4</v>
      </c>
      <c r="AU28" s="10" t="n">
        <v>1</v>
      </c>
      <c r="AV28" s="10" t="n">
        <v>0</v>
      </c>
      <c r="AW28" s="10" t="n">
        <v>26</v>
      </c>
      <c r="AX28" s="10" t="n">
        <v>15.42992086287984</v>
      </c>
      <c r="AY28" s="10">
        <f>AW28-AX28</f>
        <v/>
      </c>
      <c r="AZ28" s="10" t="n">
        <v>40349.12</v>
      </c>
      <c r="BA28" s="10" t="n">
        <v>24333.66743572493</v>
      </c>
      <c r="BB28" s="11">
        <f>AZ28-BA28</f>
        <v/>
      </c>
      <c r="BD28" s="10">
        <f>SUM(J28,T28,AD28,AN28,AX28)</f>
        <v/>
      </c>
      <c r="BE28" s="10">
        <f>SUM(I28,S28,AC28,AM28,AW28)</f>
        <v/>
      </c>
      <c r="BF28" s="10">
        <f>BE28-BD28</f>
        <v/>
      </c>
      <c r="BG28" s="10">
        <f>SUM(M28,W28,AG28,AQ28,BA28)</f>
        <v/>
      </c>
      <c r="BH28" s="10">
        <f>SUM(L28,V28,AF28,AP28,AZ28)</f>
        <v/>
      </c>
      <c r="BI28" s="10">
        <f>BH28-BG28</f>
        <v/>
      </c>
      <c r="BJ28" s="10">
        <f>IFERROR(BH28/31*31,0)</f>
        <v/>
      </c>
    </row>
    <row r="29">
      <c r="A29" s="8" t="n">
        <v>18</v>
      </c>
      <c r="B29" s="8" t="inlineStr">
        <is>
          <t>2026-06-01</t>
        </is>
      </c>
      <c r="C29" s="8" t="inlineStr">
        <is>
          <t>МТ</t>
        </is>
      </c>
      <c r="D29" s="8" t="inlineStr">
        <is>
          <t>Поминова Анна Анатольевна</t>
        </is>
      </c>
      <c r="E29" s="9" t="n">
        <v>0</v>
      </c>
      <c r="F29" s="10" t="n">
        <v>0</v>
      </c>
      <c r="G29" s="10" t="n">
        <v>0</v>
      </c>
      <c r="H29" s="10" t="n">
        <v>0</v>
      </c>
      <c r="I29" s="10" t="n">
        <v>0</v>
      </c>
      <c r="J29" s="10" t="n">
        <v>1.973121239660102</v>
      </c>
      <c r="K29" s="10">
        <f>I29-J29</f>
        <v/>
      </c>
      <c r="L29" s="10" t="n">
        <v>0</v>
      </c>
      <c r="M29" s="10" t="n">
        <v>2309.211837903457</v>
      </c>
      <c r="N29" s="11">
        <f>L29-M29</f>
        <v/>
      </c>
      <c r="O29" s="9" t="n">
        <v>0</v>
      </c>
      <c r="P29" s="10" t="n">
        <v>0</v>
      </c>
      <c r="Q29" s="10" t="n">
        <v>0</v>
      </c>
      <c r="R29" s="10" t="n">
        <v>0</v>
      </c>
      <c r="S29" s="10" t="n">
        <v>0</v>
      </c>
      <c r="T29" s="10" t="n">
        <v>5.784704579074103</v>
      </c>
      <c r="U29" s="10">
        <f>S29-T29</f>
        <v/>
      </c>
      <c r="V29" s="10" t="n">
        <v>0</v>
      </c>
      <c r="W29" s="10" t="n">
        <v>6219.215825184391</v>
      </c>
      <c r="X29" s="11">
        <f>V29-W29</f>
        <v/>
      </c>
      <c r="Y29" s="9" t="n">
        <v>7</v>
      </c>
      <c r="Z29" s="10" t="n">
        <v>0</v>
      </c>
      <c r="AA29" s="10" t="n">
        <v>1</v>
      </c>
      <c r="AB29" s="10" t="n">
        <v>0</v>
      </c>
      <c r="AC29" s="10" t="n">
        <v>8</v>
      </c>
      <c r="AD29" s="10" t="n">
        <v>5.784704579074103</v>
      </c>
      <c r="AE29" s="10">
        <f>AC29-AD29</f>
        <v/>
      </c>
      <c r="AF29" s="10" t="n">
        <v>9010.5</v>
      </c>
      <c r="AG29" s="10" t="n">
        <v>6219.215825184391</v>
      </c>
      <c r="AH29" s="11">
        <f>AF29-AG29</f>
        <v/>
      </c>
      <c r="AI29" s="9" t="n">
        <v>7</v>
      </c>
      <c r="AJ29" s="10" t="n">
        <v>0</v>
      </c>
      <c r="AK29" s="10" t="n">
        <v>1</v>
      </c>
      <c r="AL29" s="10" t="n">
        <v>0</v>
      </c>
      <c r="AM29" s="10" t="n">
        <v>8</v>
      </c>
      <c r="AN29" s="10" t="n">
        <v>5.784704579074103</v>
      </c>
      <c r="AO29" s="10">
        <f>AM29-AN29</f>
        <v/>
      </c>
      <c r="AP29" s="10" t="n">
        <v>9061.5</v>
      </c>
      <c r="AQ29" s="10" t="n">
        <v>6219.215825184391</v>
      </c>
      <c r="AR29" s="11">
        <f>AP29-AQ29</f>
        <v/>
      </c>
      <c r="AS29" s="9" t="n">
        <v>9</v>
      </c>
      <c r="AT29" s="10" t="n">
        <v>0</v>
      </c>
      <c r="AU29" s="10" t="n">
        <v>2</v>
      </c>
      <c r="AV29" s="10" t="n">
        <v>0</v>
      </c>
      <c r="AW29" s="10" t="n">
        <v>11</v>
      </c>
      <c r="AX29" s="10" t="n">
        <v>5.67276502311759</v>
      </c>
      <c r="AY29" s="10">
        <f>AW29-AX29</f>
        <v/>
      </c>
      <c r="AZ29" s="10" t="n">
        <v>11291</v>
      </c>
      <c r="BA29" s="10" t="n">
        <v>6033.140686543371</v>
      </c>
      <c r="BB29" s="11">
        <f>AZ29-BA29</f>
        <v/>
      </c>
      <c r="BD29" s="10">
        <f>SUM(J29,T29,AD29,AN29,AX29)</f>
        <v/>
      </c>
      <c r="BE29" s="10">
        <f>SUM(I29,S29,AC29,AM29,AW29)</f>
        <v/>
      </c>
      <c r="BF29" s="10">
        <f>BE29-BD29</f>
        <v/>
      </c>
      <c r="BG29" s="10">
        <f>SUM(M29,W29,AG29,AQ29,BA29)</f>
        <v/>
      </c>
      <c r="BH29" s="10">
        <f>SUM(L29,V29,AF29,AP29,AZ29)</f>
        <v/>
      </c>
      <c r="BI29" s="10">
        <f>BH29-BG29</f>
        <v/>
      </c>
      <c r="BJ29" s="10">
        <f>IFERROR(BH29/31*31,0)</f>
        <v/>
      </c>
    </row>
    <row r="30">
      <c r="A30" s="8" t="n">
        <v>19</v>
      </c>
      <c r="B30" s="8" t="inlineStr">
        <is>
          <t>2026-06-01</t>
        </is>
      </c>
      <c r="C30" s="8" t="inlineStr">
        <is>
          <t>ТВК</t>
        </is>
      </c>
      <c r="D30" s="8" t="inlineStr">
        <is>
          <t>Севрюк Наталья Фангаровна</t>
        </is>
      </c>
      <c r="E30" s="9" t="n">
        <v>4</v>
      </c>
      <c r="F30" s="10" t="n">
        <v>0</v>
      </c>
      <c r="G30" s="10" t="n">
        <v>0</v>
      </c>
      <c r="H30" s="10" t="n">
        <v>0</v>
      </c>
      <c r="I30" s="10" t="n">
        <v>4</v>
      </c>
      <c r="J30" s="10" t="n">
        <v>6.156138267739517</v>
      </c>
      <c r="K30" s="10">
        <f>I30-J30</f>
        <v/>
      </c>
      <c r="L30" s="10" t="n">
        <v>6034.41</v>
      </c>
      <c r="M30" s="10" t="n">
        <v>9040.1367135702</v>
      </c>
      <c r="N30" s="11">
        <f>L30-M30</f>
        <v/>
      </c>
      <c r="O30" s="9" t="n">
        <v>11</v>
      </c>
      <c r="P30" s="10" t="n">
        <v>0</v>
      </c>
      <c r="Q30" s="10" t="n">
        <v>0</v>
      </c>
      <c r="R30" s="10" t="n">
        <v>0</v>
      </c>
      <c r="S30" s="10" t="n">
        <v>11</v>
      </c>
      <c r="T30" s="10" t="n">
        <v>18.0482782867112</v>
      </c>
      <c r="U30" s="10">
        <f>S30-T30</f>
        <v/>
      </c>
      <c r="V30" s="10" t="n">
        <v>18406.83</v>
      </c>
      <c r="W30" s="10" t="n">
        <v>24347.0782489626</v>
      </c>
      <c r="X30" s="11">
        <f>V30-W30</f>
        <v/>
      </c>
      <c r="Y30" s="9" t="n">
        <v>15</v>
      </c>
      <c r="Z30" s="10" t="n">
        <v>9</v>
      </c>
      <c r="AA30" s="10" t="n">
        <v>1</v>
      </c>
      <c r="AB30" s="10" t="n">
        <v>0</v>
      </c>
      <c r="AC30" s="10" t="n">
        <v>25</v>
      </c>
      <c r="AD30" s="10" t="n">
        <v>18.0482782867112</v>
      </c>
      <c r="AE30" s="10">
        <f>AC30-AD30</f>
        <v/>
      </c>
      <c r="AF30" s="10" t="n">
        <v>33114.5</v>
      </c>
      <c r="AG30" s="10" t="n">
        <v>24347.0782489626</v>
      </c>
      <c r="AH30" s="11">
        <f>AF30-AG30</f>
        <v/>
      </c>
      <c r="AI30" s="9" t="n">
        <v>18</v>
      </c>
      <c r="AJ30" s="10" t="n">
        <v>7</v>
      </c>
      <c r="AK30" s="10" t="n">
        <v>1</v>
      </c>
      <c r="AL30" s="10" t="n">
        <v>0</v>
      </c>
      <c r="AM30" s="10" t="n">
        <v>26</v>
      </c>
      <c r="AN30" s="10" t="n">
        <v>18.0482782867112</v>
      </c>
      <c r="AO30" s="10">
        <f>AM30-AN30</f>
        <v/>
      </c>
      <c r="AP30" s="10" t="n">
        <v>32210.5</v>
      </c>
      <c r="AQ30" s="10" t="n">
        <v>24347.0782489626</v>
      </c>
      <c r="AR30" s="11">
        <f>AP30-AQ30</f>
        <v/>
      </c>
      <c r="AS30" s="9" t="n">
        <v>16</v>
      </c>
      <c r="AT30" s="10" t="n">
        <v>3</v>
      </c>
      <c r="AU30" s="10" t="n">
        <v>0</v>
      </c>
      <c r="AV30" s="10" t="n">
        <v>0</v>
      </c>
      <c r="AW30" s="10" t="n">
        <v>19</v>
      </c>
      <c r="AX30" s="10" t="n">
        <v>17.69902687212688</v>
      </c>
      <c r="AY30" s="10">
        <f>AW30-AX30</f>
        <v/>
      </c>
      <c r="AZ30" s="10" t="n">
        <v>25095.74</v>
      </c>
      <c r="BA30" s="10" t="n">
        <v>23618.62853954201</v>
      </c>
      <c r="BB30" s="11">
        <f>AZ30-BA30</f>
        <v/>
      </c>
      <c r="BD30" s="10">
        <f>SUM(J30,T30,AD30,AN30,AX30)</f>
        <v/>
      </c>
      <c r="BE30" s="10">
        <f>SUM(I30,S30,AC30,AM30,AW30)</f>
        <v/>
      </c>
      <c r="BF30" s="10">
        <f>BE30-BD30</f>
        <v/>
      </c>
      <c r="BG30" s="10">
        <f>SUM(M30,W30,AG30,AQ30,BA30)</f>
        <v/>
      </c>
      <c r="BH30" s="10">
        <f>SUM(L30,V30,AF30,AP30,AZ30)</f>
        <v/>
      </c>
      <c r="BI30" s="10">
        <f>BH30-BG30</f>
        <v/>
      </c>
      <c r="BJ30" s="10">
        <f>IFERROR(BH30/31*31,0)</f>
        <v/>
      </c>
    </row>
    <row r="31">
      <c r="A31" s="7" t="n"/>
      <c r="B31" s="7" t="n"/>
      <c r="C31" s="7" t="n"/>
      <c r="D31" s="7" t="inlineStr">
        <is>
          <t>Итого ГРУППОВЫЕ ПРОГРАММЫ</t>
        </is>
      </c>
      <c r="E31" s="12">
        <f>SUM(E27:E30)</f>
        <v/>
      </c>
      <c r="F31" s="13">
        <f>SUM(F27:F30)</f>
        <v/>
      </c>
      <c r="G31" s="13">
        <f>SUM(G27:G30)</f>
        <v/>
      </c>
      <c r="H31" s="13">
        <f>SUM(H27:H30)</f>
        <v/>
      </c>
      <c r="I31" s="13">
        <f>SUM(I27:I30)</f>
        <v/>
      </c>
      <c r="J31" s="13">
        <f>SUM(J27:J30)</f>
        <v/>
      </c>
      <c r="K31" s="13">
        <f>SUM(K27:K30)</f>
        <v/>
      </c>
      <c r="L31" s="13">
        <f>SUM(L27:L30)</f>
        <v/>
      </c>
      <c r="M31" s="13">
        <f>SUM(M27:M30)</f>
        <v/>
      </c>
      <c r="N31" s="14">
        <f>SUM(N27:N30)</f>
        <v/>
      </c>
      <c r="O31" s="12">
        <f>SUM(O27:O30)</f>
        <v/>
      </c>
      <c r="P31" s="13">
        <f>SUM(P27:P30)</f>
        <v/>
      </c>
      <c r="Q31" s="13">
        <f>SUM(Q27:Q30)</f>
        <v/>
      </c>
      <c r="R31" s="13">
        <f>SUM(R27:R30)</f>
        <v/>
      </c>
      <c r="S31" s="13">
        <f>SUM(S27:S30)</f>
        <v/>
      </c>
      <c r="T31" s="13">
        <f>SUM(T27:T30)</f>
        <v/>
      </c>
      <c r="U31" s="13">
        <f>SUM(U27:U30)</f>
        <v/>
      </c>
      <c r="V31" s="13">
        <f>SUM(V27:V30)</f>
        <v/>
      </c>
      <c r="W31" s="13">
        <f>SUM(W27:W30)</f>
        <v/>
      </c>
      <c r="X31" s="14">
        <f>SUM(X27:X30)</f>
        <v/>
      </c>
      <c r="Y31" s="12">
        <f>SUM(Y27:Y30)</f>
        <v/>
      </c>
      <c r="Z31" s="13">
        <f>SUM(Z27:Z30)</f>
        <v/>
      </c>
      <c r="AA31" s="13">
        <f>SUM(AA27:AA30)</f>
        <v/>
      </c>
      <c r="AB31" s="13">
        <f>SUM(AB27:AB30)</f>
        <v/>
      </c>
      <c r="AC31" s="13">
        <f>SUM(AC27:AC30)</f>
        <v/>
      </c>
      <c r="AD31" s="13">
        <f>SUM(AD27:AD30)</f>
        <v/>
      </c>
      <c r="AE31" s="13">
        <f>SUM(AE27:AE30)</f>
        <v/>
      </c>
      <c r="AF31" s="13">
        <f>SUM(AF27:AF30)</f>
        <v/>
      </c>
      <c r="AG31" s="13">
        <f>SUM(AG27:AG30)</f>
        <v/>
      </c>
      <c r="AH31" s="14">
        <f>SUM(AH27:AH30)</f>
        <v/>
      </c>
      <c r="AI31" s="12">
        <f>SUM(AI27:AI30)</f>
        <v/>
      </c>
      <c r="AJ31" s="13">
        <f>SUM(AJ27:AJ30)</f>
        <v/>
      </c>
      <c r="AK31" s="13">
        <f>SUM(AK27:AK30)</f>
        <v/>
      </c>
      <c r="AL31" s="13">
        <f>SUM(AL27:AL30)</f>
        <v/>
      </c>
      <c r="AM31" s="13">
        <f>SUM(AM27:AM30)</f>
        <v/>
      </c>
      <c r="AN31" s="13">
        <f>SUM(AN27:AN30)</f>
        <v/>
      </c>
      <c r="AO31" s="13">
        <f>SUM(AO27:AO30)</f>
        <v/>
      </c>
      <c r="AP31" s="13">
        <f>SUM(AP27:AP30)</f>
        <v/>
      </c>
      <c r="AQ31" s="13">
        <f>SUM(AQ27:AQ30)</f>
        <v/>
      </c>
      <c r="AR31" s="14">
        <f>SUM(AR27:AR30)</f>
        <v/>
      </c>
      <c r="AS31" s="12">
        <f>SUM(AS27:AS30)</f>
        <v/>
      </c>
      <c r="AT31" s="13">
        <f>SUM(AT27:AT30)</f>
        <v/>
      </c>
      <c r="AU31" s="13">
        <f>SUM(AU27:AU30)</f>
        <v/>
      </c>
      <c r="AV31" s="13">
        <f>SUM(AV27:AV30)</f>
        <v/>
      </c>
      <c r="AW31" s="13">
        <f>SUM(AW27:AW30)</f>
        <v/>
      </c>
      <c r="AX31" s="13">
        <f>SUM(AX27:AX30)</f>
        <v/>
      </c>
      <c r="AY31" s="13">
        <f>SUM(AY27:AY30)</f>
        <v/>
      </c>
      <c r="AZ31" s="13">
        <f>SUM(AZ27:AZ30)</f>
        <v/>
      </c>
      <c r="BA31" s="13">
        <f>SUM(BA27:BA30)</f>
        <v/>
      </c>
      <c r="BB31" s="14">
        <f>SUM(BB27:BB30)</f>
        <v/>
      </c>
      <c r="BC31" s="7">
        <f>SUM(BC27:BC30)</f>
        <v/>
      </c>
      <c r="BD31" s="13">
        <f>SUM(BD27:BD30)</f>
        <v/>
      </c>
      <c r="BE31" s="13">
        <f>SUM(BE27:BE30)</f>
        <v/>
      </c>
      <c r="BF31" s="13">
        <f>BE31-BD31</f>
        <v/>
      </c>
      <c r="BG31" s="13">
        <f>SUM(BG27:BG30)</f>
        <v/>
      </c>
      <c r="BH31" s="13">
        <f>SUM(BH27:BH30)</f>
        <v/>
      </c>
      <c r="BI31" s="13">
        <f>BH31-BG31</f>
        <v/>
      </c>
      <c r="BJ31" s="13">
        <f>IFERROR(BH31/31*31,0)</f>
        <v/>
      </c>
    </row>
    <row r="33">
      <c r="A33" s="15" t="n"/>
      <c r="B33" s="15" t="n"/>
      <c r="C33" s="15" t="n"/>
      <c r="D33" s="15" t="inlineStr">
        <is>
          <t>Итого</t>
        </is>
      </c>
      <c r="E33" s="16">
        <f>SUM(E12,E24,E31)</f>
        <v/>
      </c>
      <c r="F33" s="17">
        <f>SUM(F12,F24,F31)</f>
        <v/>
      </c>
      <c r="G33" s="17">
        <f>SUM(G12,G24,G31)</f>
        <v/>
      </c>
      <c r="H33" s="17">
        <f>SUM(H12,H24,H31)</f>
        <v/>
      </c>
      <c r="I33" s="17">
        <f>SUM(I12,I24,I31)</f>
        <v/>
      </c>
      <c r="J33" s="17">
        <f>SUM(J12,J24,J31)</f>
        <v/>
      </c>
      <c r="K33" s="17">
        <f>SUM(K12,K24,K31)</f>
        <v/>
      </c>
      <c r="L33" s="17">
        <f>SUM(L12,L24,L31)</f>
        <v/>
      </c>
      <c r="M33" s="17">
        <f>SUM(M12,M24,M31)</f>
        <v/>
      </c>
      <c r="N33" s="18">
        <f>SUM(N12,N24,N31)</f>
        <v/>
      </c>
      <c r="O33" s="16">
        <f>SUM(O12,O24,O31)</f>
        <v/>
      </c>
      <c r="P33" s="17">
        <f>SUM(P12,P24,P31)</f>
        <v/>
      </c>
      <c r="Q33" s="17">
        <f>SUM(Q12,Q24,Q31)</f>
        <v/>
      </c>
      <c r="R33" s="17">
        <f>SUM(R12,R24,R31)</f>
        <v/>
      </c>
      <c r="S33" s="17">
        <f>SUM(S12,S24,S31)</f>
        <v/>
      </c>
      <c r="T33" s="17">
        <f>SUM(T12,T24,T31)</f>
        <v/>
      </c>
      <c r="U33" s="17">
        <f>SUM(U12,U24,U31)</f>
        <v/>
      </c>
      <c r="V33" s="17">
        <f>SUM(V12,V24,V31)</f>
        <v/>
      </c>
      <c r="W33" s="17">
        <f>SUM(W12,W24,W31)</f>
        <v/>
      </c>
      <c r="X33" s="18">
        <f>SUM(X12,X24,X31)</f>
        <v/>
      </c>
      <c r="Y33" s="16">
        <f>SUM(Y12,Y24,Y31)</f>
        <v/>
      </c>
      <c r="Z33" s="17">
        <f>SUM(Z12,Z24,Z31)</f>
        <v/>
      </c>
      <c r="AA33" s="17">
        <f>SUM(AA12,AA24,AA31)</f>
        <v/>
      </c>
      <c r="AB33" s="17">
        <f>SUM(AB12,AB24,AB31)</f>
        <v/>
      </c>
      <c r="AC33" s="17">
        <f>SUM(AC12,AC24,AC31)</f>
        <v/>
      </c>
      <c r="AD33" s="17">
        <f>SUM(AD12,AD24,AD31)</f>
        <v/>
      </c>
      <c r="AE33" s="17">
        <f>SUM(AE12,AE24,AE31)</f>
        <v/>
      </c>
      <c r="AF33" s="17">
        <f>SUM(AF12,AF24,AF31)</f>
        <v/>
      </c>
      <c r="AG33" s="17">
        <f>SUM(AG12,AG24,AG31)</f>
        <v/>
      </c>
      <c r="AH33" s="18">
        <f>SUM(AH12,AH24,AH31)</f>
        <v/>
      </c>
      <c r="AI33" s="16">
        <f>SUM(AI12,AI24,AI31)</f>
        <v/>
      </c>
      <c r="AJ33" s="17">
        <f>SUM(AJ12,AJ24,AJ31)</f>
        <v/>
      </c>
      <c r="AK33" s="17">
        <f>SUM(AK12,AK24,AK31)</f>
        <v/>
      </c>
      <c r="AL33" s="17">
        <f>SUM(AL12,AL24,AL31)</f>
        <v/>
      </c>
      <c r="AM33" s="17">
        <f>SUM(AM12,AM24,AM31)</f>
        <v/>
      </c>
      <c r="AN33" s="17">
        <f>SUM(AN12,AN24,AN31)</f>
        <v/>
      </c>
      <c r="AO33" s="17">
        <f>SUM(AO12,AO24,AO31)</f>
        <v/>
      </c>
      <c r="AP33" s="17">
        <f>SUM(AP12,AP24,AP31)</f>
        <v/>
      </c>
      <c r="AQ33" s="17">
        <f>SUM(AQ12,AQ24,AQ31)</f>
        <v/>
      </c>
      <c r="AR33" s="18">
        <f>SUM(AR12,AR24,AR31)</f>
        <v/>
      </c>
      <c r="AS33" s="16">
        <f>SUM(AS12,AS24,AS31)</f>
        <v/>
      </c>
      <c r="AT33" s="17">
        <f>SUM(AT12,AT24,AT31)</f>
        <v/>
      </c>
      <c r="AU33" s="17">
        <f>SUM(AU12,AU24,AU31)</f>
        <v/>
      </c>
      <c r="AV33" s="17">
        <f>SUM(AV12,AV24,AV31)</f>
        <v/>
      </c>
      <c r="AW33" s="17">
        <f>SUM(AW12,AW24,AW31)</f>
        <v/>
      </c>
      <c r="AX33" s="17">
        <f>SUM(AX12,AX24,AX31)</f>
        <v/>
      </c>
      <c r="AY33" s="17">
        <f>SUM(AY12,AY24,AY31)</f>
        <v/>
      </c>
      <c r="AZ33" s="17">
        <f>SUM(AZ12,AZ24,AZ31)</f>
        <v/>
      </c>
      <c r="BA33" s="17">
        <f>SUM(BA12,BA24,BA31)</f>
        <v/>
      </c>
      <c r="BB33" s="18">
        <f>SUM(BB12,BB24,BB31)</f>
        <v/>
      </c>
      <c r="BC33" s="16">
        <f>SUM(BC12,BC24,BC31)</f>
        <v/>
      </c>
      <c r="BD33" s="17">
        <f>SUM(BD12,BD24,BD31)</f>
        <v/>
      </c>
      <c r="BE33" s="17">
        <f>SUM(BE12,BE24,BE31)</f>
        <v/>
      </c>
      <c r="BF33" s="17">
        <f>BE33-BD33</f>
        <v/>
      </c>
      <c r="BG33" s="17">
        <f>SUM(BG12,BG24,BG31)</f>
        <v/>
      </c>
      <c r="BH33" s="17">
        <f>SUM(BH12,BH24,BH31)</f>
        <v/>
      </c>
      <c r="BI33" s="17">
        <f>BH33-BG33</f>
        <v/>
      </c>
      <c r="BJ33" s="17">
        <f>IFERROR(BH33/31*31,0)</f>
        <v/>
      </c>
    </row>
  </sheetData>
  <mergeCells count="6">
    <mergeCell ref="E3:N3"/>
    <mergeCell ref="BD3:BJ3"/>
    <mergeCell ref="AI3:AR3"/>
    <mergeCell ref="Y3:AH3"/>
    <mergeCell ref="O3:X3"/>
    <mergeCell ref="AS3:BB3"/>
  </mergeCells>
  <conditionalFormatting sqref="K6:K11">
    <cfRule type="dataBar" priority="1">
      <dataBar showValue="1">
        <cfvo type="min"/>
        <cfvo type="max"/>
        <color rgb="00D8B4FE"/>
      </dataBar>
    </cfRule>
  </conditionalFormatting>
  <conditionalFormatting sqref="K15:K23">
    <cfRule type="dataBar" priority="2">
      <dataBar showValue="1">
        <cfvo type="min"/>
        <cfvo type="max"/>
        <color rgb="00D8B4FE"/>
      </dataBar>
    </cfRule>
  </conditionalFormatting>
  <conditionalFormatting sqref="K27:K30">
    <cfRule type="dataBar" priority="3">
      <dataBar showValue="1">
        <cfvo type="min"/>
        <cfvo type="max"/>
        <color rgb="00D8B4FE"/>
      </dataBar>
    </cfRule>
  </conditionalFormatting>
  <conditionalFormatting sqref="N6:N11">
    <cfRule type="dataBar" priority="4">
      <dataBar showValue="1">
        <cfvo type="min"/>
        <cfvo type="max"/>
        <color rgb="00D8B4FE"/>
      </dataBar>
    </cfRule>
  </conditionalFormatting>
  <conditionalFormatting sqref="N15:N23">
    <cfRule type="dataBar" priority="5">
      <dataBar showValue="1">
        <cfvo type="min"/>
        <cfvo type="max"/>
        <color rgb="00D8B4FE"/>
      </dataBar>
    </cfRule>
  </conditionalFormatting>
  <conditionalFormatting sqref="N27:N30">
    <cfRule type="dataBar" priority="6">
      <dataBar showValue="1">
        <cfvo type="min"/>
        <cfvo type="max"/>
        <color rgb="00D8B4FE"/>
      </dataBar>
    </cfRule>
  </conditionalFormatting>
  <conditionalFormatting sqref="U6:U11">
    <cfRule type="dataBar" priority="7">
      <dataBar showValue="1">
        <cfvo type="min"/>
        <cfvo type="max"/>
        <color rgb="00D8B4FE"/>
      </dataBar>
    </cfRule>
  </conditionalFormatting>
  <conditionalFormatting sqref="U15:U23">
    <cfRule type="dataBar" priority="8">
      <dataBar showValue="1">
        <cfvo type="min"/>
        <cfvo type="max"/>
        <color rgb="00D8B4FE"/>
      </dataBar>
    </cfRule>
  </conditionalFormatting>
  <conditionalFormatting sqref="U27:U30">
    <cfRule type="dataBar" priority="9">
      <dataBar showValue="1">
        <cfvo type="min"/>
        <cfvo type="max"/>
        <color rgb="00D8B4FE"/>
      </dataBar>
    </cfRule>
  </conditionalFormatting>
  <conditionalFormatting sqref="X6:X11">
    <cfRule type="dataBar" priority="10">
      <dataBar showValue="1">
        <cfvo type="min"/>
        <cfvo type="max"/>
        <color rgb="00D8B4FE"/>
      </dataBar>
    </cfRule>
  </conditionalFormatting>
  <conditionalFormatting sqref="X15:X23">
    <cfRule type="dataBar" priority="11">
      <dataBar showValue="1">
        <cfvo type="min"/>
        <cfvo type="max"/>
        <color rgb="00D8B4FE"/>
      </dataBar>
    </cfRule>
  </conditionalFormatting>
  <conditionalFormatting sqref="X27:X30">
    <cfRule type="dataBar" priority="12">
      <dataBar showValue="1">
        <cfvo type="min"/>
        <cfvo type="max"/>
        <color rgb="00D8B4FE"/>
      </dataBar>
    </cfRule>
  </conditionalFormatting>
  <conditionalFormatting sqref="AE6:AE11">
    <cfRule type="dataBar" priority="13">
      <dataBar showValue="1">
        <cfvo type="min"/>
        <cfvo type="max"/>
        <color rgb="00D8B4FE"/>
      </dataBar>
    </cfRule>
  </conditionalFormatting>
  <conditionalFormatting sqref="AE15:AE23">
    <cfRule type="dataBar" priority="14">
      <dataBar showValue="1">
        <cfvo type="min"/>
        <cfvo type="max"/>
        <color rgb="00D8B4FE"/>
      </dataBar>
    </cfRule>
  </conditionalFormatting>
  <conditionalFormatting sqref="AE27:AE30">
    <cfRule type="dataBar" priority="15">
      <dataBar showValue="1">
        <cfvo type="min"/>
        <cfvo type="max"/>
        <color rgb="00D8B4FE"/>
      </dataBar>
    </cfRule>
  </conditionalFormatting>
  <conditionalFormatting sqref="AH6:AH11">
    <cfRule type="dataBar" priority="16">
      <dataBar showValue="1">
        <cfvo type="min"/>
        <cfvo type="max"/>
        <color rgb="00D8B4FE"/>
      </dataBar>
    </cfRule>
  </conditionalFormatting>
  <conditionalFormatting sqref="AH15:AH23">
    <cfRule type="dataBar" priority="17">
      <dataBar showValue="1">
        <cfvo type="min"/>
        <cfvo type="max"/>
        <color rgb="00D8B4FE"/>
      </dataBar>
    </cfRule>
  </conditionalFormatting>
  <conditionalFormatting sqref="AH27:AH30">
    <cfRule type="dataBar" priority="18">
      <dataBar showValue="1">
        <cfvo type="min"/>
        <cfvo type="max"/>
        <color rgb="00D8B4FE"/>
      </dataBar>
    </cfRule>
  </conditionalFormatting>
  <conditionalFormatting sqref="AO6:AO11">
    <cfRule type="dataBar" priority="19">
      <dataBar showValue="1">
        <cfvo type="min"/>
        <cfvo type="max"/>
        <color rgb="00D8B4FE"/>
      </dataBar>
    </cfRule>
  </conditionalFormatting>
  <conditionalFormatting sqref="AO15:AO23">
    <cfRule type="dataBar" priority="20">
      <dataBar showValue="1">
        <cfvo type="min"/>
        <cfvo type="max"/>
        <color rgb="00D8B4FE"/>
      </dataBar>
    </cfRule>
  </conditionalFormatting>
  <conditionalFormatting sqref="AO27:AO30">
    <cfRule type="dataBar" priority="21">
      <dataBar showValue="1">
        <cfvo type="min"/>
        <cfvo type="max"/>
        <color rgb="00D8B4FE"/>
      </dataBar>
    </cfRule>
  </conditionalFormatting>
  <conditionalFormatting sqref="AR6:AR11">
    <cfRule type="dataBar" priority="22">
      <dataBar showValue="1">
        <cfvo type="min"/>
        <cfvo type="max"/>
        <color rgb="00D8B4FE"/>
      </dataBar>
    </cfRule>
  </conditionalFormatting>
  <conditionalFormatting sqref="AR15:AR23">
    <cfRule type="dataBar" priority="23">
      <dataBar showValue="1">
        <cfvo type="min"/>
        <cfvo type="max"/>
        <color rgb="00D8B4FE"/>
      </dataBar>
    </cfRule>
  </conditionalFormatting>
  <conditionalFormatting sqref="AR27:AR30">
    <cfRule type="dataBar" priority="24">
      <dataBar showValue="1">
        <cfvo type="min"/>
        <cfvo type="max"/>
        <color rgb="00D8B4FE"/>
      </dataBar>
    </cfRule>
  </conditionalFormatting>
  <conditionalFormatting sqref="AY6:AY11">
    <cfRule type="dataBar" priority="25">
      <dataBar showValue="1">
        <cfvo type="min"/>
        <cfvo type="max"/>
        <color rgb="00D8B4FE"/>
      </dataBar>
    </cfRule>
  </conditionalFormatting>
  <conditionalFormatting sqref="AY15:AY23">
    <cfRule type="dataBar" priority="26">
      <dataBar showValue="1">
        <cfvo type="min"/>
        <cfvo type="max"/>
        <color rgb="00D8B4FE"/>
      </dataBar>
    </cfRule>
  </conditionalFormatting>
  <conditionalFormatting sqref="AY27:AY30">
    <cfRule type="dataBar" priority="27">
      <dataBar showValue="1">
        <cfvo type="min"/>
        <cfvo type="max"/>
        <color rgb="00D8B4FE"/>
      </dataBar>
    </cfRule>
  </conditionalFormatting>
  <conditionalFormatting sqref="BB6:BB11">
    <cfRule type="dataBar" priority="28">
      <dataBar showValue="1">
        <cfvo type="min"/>
        <cfvo type="max"/>
        <color rgb="00D8B4FE"/>
      </dataBar>
    </cfRule>
  </conditionalFormatting>
  <conditionalFormatting sqref="BB15:BB23">
    <cfRule type="dataBar" priority="29">
      <dataBar showValue="1">
        <cfvo type="min"/>
        <cfvo type="max"/>
        <color rgb="00D8B4FE"/>
      </dataBar>
    </cfRule>
  </conditionalFormatting>
  <conditionalFormatting sqref="BB27:BB30">
    <cfRule type="dataBar" priority="30">
      <dataBar showValue="1">
        <cfvo type="min"/>
        <cfvo type="max"/>
        <color rgb="00D8B4FE"/>
      </dataBar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79"/>
  <sheetViews>
    <sheetView workbookViewId="0">
      <selection activeCell="A1" sqref="A1"/>
    </sheetView>
  </sheetViews>
  <sheetFormatPr baseColWidth="8" defaultRowHeight="15"/>
  <cols>
    <col width="16" customWidth="1" min="1" max="1"/>
    <col width="34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</cols>
  <sheetData>
    <row r="1">
      <c r="A1" s="19" t="inlineStr">
        <is>
          <t>Дашборд дорожной карты</t>
        </is>
      </c>
    </row>
    <row r="2">
      <c r="A2" t="inlineStr">
        <is>
          <t>Период отчета: 02.01.2026 — 31.01.2026</t>
        </is>
      </c>
    </row>
    <row r="3">
      <c r="A3" t="inlineStr">
        <is>
          <t>Дата контроля: 31.01.2026</t>
        </is>
      </c>
    </row>
    <row r="5">
      <c r="A5" s="20" t="inlineStr">
        <is>
          <t>Показатель</t>
        </is>
      </c>
      <c r="B5" s="20" t="inlineStr">
        <is>
          <t>Значение</t>
        </is>
      </c>
    </row>
    <row r="6">
      <c r="A6" s="8" t="inlineStr">
        <is>
          <t>Факт суммы</t>
        </is>
      </c>
      <c r="B6" s="21" t="n">
        <v>2439551.340000001</v>
      </c>
    </row>
    <row r="7">
      <c r="A7" s="8" t="inlineStr">
        <is>
          <t>План суммы</t>
        </is>
      </c>
      <c r="B7" s="21" t="n">
        <v>2379700</v>
      </c>
    </row>
    <row r="8">
      <c r="A8" s="8" t="inlineStr">
        <is>
          <t>Выполнение суммы</t>
        </is>
      </c>
      <c r="B8" s="22" t="n">
        <v>1.025150792116654</v>
      </c>
    </row>
    <row r="9">
      <c r="A9" s="8" t="inlineStr">
        <is>
          <t>Факт тренировок</t>
        </is>
      </c>
      <c r="B9" s="21" t="n">
        <v>3346</v>
      </c>
    </row>
    <row r="10">
      <c r="A10" s="8" t="inlineStr">
        <is>
          <t>План тренировок</t>
        </is>
      </c>
      <c r="B10" s="21" t="n">
        <v>3283</v>
      </c>
    </row>
    <row r="11">
      <c r="A11" s="8" t="inlineStr">
        <is>
          <t>Выполнение тренировок</t>
        </is>
      </c>
      <c r="B11" s="22" t="n">
        <v>1.019189765458422</v>
      </c>
    </row>
    <row r="12">
      <c r="A12" s="8" t="inlineStr">
        <is>
          <t>Дней прошло</t>
        </is>
      </c>
      <c r="B12" s="21" t="inlineStr">
        <is>
          <t>31 / 31</t>
        </is>
      </c>
    </row>
    <row r="15">
      <c r="A15" s="2" t="inlineStr">
        <is>
          <t>Свод подразделений</t>
        </is>
      </c>
    </row>
    <row r="16">
      <c r="A16" s="20" t="inlineStr">
        <is>
          <t>Подразделение</t>
        </is>
      </c>
      <c r="B16" s="20" t="inlineStr">
        <is>
          <t>План трен.</t>
        </is>
      </c>
      <c r="C16" s="20" t="inlineStr">
        <is>
          <t>Факт трен.</t>
        </is>
      </c>
      <c r="D16" s="20" t="inlineStr">
        <is>
          <t>Выполнение трен.</t>
        </is>
      </c>
      <c r="E16" s="20" t="inlineStr">
        <is>
          <t>План ₽</t>
        </is>
      </c>
      <c r="F16" s="20" t="inlineStr">
        <is>
          <t>Факт ₽</t>
        </is>
      </c>
      <c r="G16" s="20" t="inlineStr">
        <is>
          <t>Выполнение ₽</t>
        </is>
      </c>
      <c r="H16" s="20" t="inlineStr">
        <is>
          <t>RR ₽</t>
        </is>
      </c>
      <c r="I16" s="20" t="inlineStr">
        <is>
          <t>Отклонение ₽</t>
        </is>
      </c>
    </row>
    <row r="17">
      <c r="A17" s="8" t="inlineStr">
        <is>
          <t>БАС</t>
        </is>
      </c>
      <c r="B17" s="10" t="n">
        <v>2524</v>
      </c>
      <c r="C17" s="10" t="n">
        <v>2563</v>
      </c>
      <c r="D17" s="23" t="n">
        <v>1.015451664025357</v>
      </c>
      <c r="E17" s="10" t="n">
        <v>1439800</v>
      </c>
      <c r="F17" s="10" t="n">
        <v>1461416.290000001</v>
      </c>
      <c r="G17" s="23" t="n">
        <v>1.015013397694125</v>
      </c>
      <c r="H17" s="10" t="n">
        <v>1461416.290000001</v>
      </c>
      <c r="I17" s="10" t="n">
        <v>21616.29000000074</v>
      </c>
    </row>
    <row r="18">
      <c r="A18" s="8" t="inlineStr">
        <is>
          <t>ТЗ</t>
        </is>
      </c>
      <c r="B18" s="10" t="n">
        <v>492</v>
      </c>
      <c r="C18" s="10" t="n">
        <v>493</v>
      </c>
      <c r="D18" s="23" t="n">
        <v>1.002032520325203</v>
      </c>
      <c r="E18" s="10" t="n">
        <v>529900</v>
      </c>
      <c r="F18" s="10" t="n">
        <v>532504.8400000002</v>
      </c>
      <c r="G18" s="23" t="n">
        <v>1.00491571994716</v>
      </c>
      <c r="H18" s="10" t="n">
        <v>532504.8400000002</v>
      </c>
      <c r="I18" s="10" t="n">
        <v>2604.8400000002</v>
      </c>
    </row>
    <row r="19">
      <c r="A19" s="8" t="inlineStr">
        <is>
          <t>ГП</t>
        </is>
      </c>
      <c r="B19" s="10" t="n">
        <v>267</v>
      </c>
      <c r="C19" s="10" t="n">
        <v>290</v>
      </c>
      <c r="D19" s="23" t="n">
        <v>1.086142322097378</v>
      </c>
      <c r="E19" s="10" t="n">
        <v>410000</v>
      </c>
      <c r="F19" s="10" t="n">
        <v>445630.2099999999</v>
      </c>
      <c r="G19" s="23" t="n">
        <v>1.086902951219512</v>
      </c>
      <c r="H19" s="10" t="n">
        <v>445630.2099999999</v>
      </c>
      <c r="I19" s="10" t="n">
        <v>35630.2099999999</v>
      </c>
    </row>
    <row r="23">
      <c r="A23" s="2" t="inlineStr">
        <is>
          <t>Выполнение плана тренерами</t>
        </is>
      </c>
    </row>
    <row r="24">
      <c r="A24" s="20" t="inlineStr">
        <is>
          <t>Подразделение</t>
        </is>
      </c>
      <c r="B24" s="20" t="inlineStr">
        <is>
          <t>Тренер</t>
        </is>
      </c>
      <c r="C24" s="20" t="inlineStr">
        <is>
          <t>План трен.</t>
        </is>
      </c>
      <c r="D24" s="20" t="inlineStr">
        <is>
          <t>Факт трен.</t>
        </is>
      </c>
      <c r="E24" s="20" t="inlineStr">
        <is>
          <t>Выполнение трен.</t>
        </is>
      </c>
      <c r="F24" s="20" t="inlineStr">
        <is>
          <t>План ₽</t>
        </is>
      </c>
      <c r="G24" s="20" t="inlineStr">
        <is>
          <t>Факт ₽</t>
        </is>
      </c>
      <c r="H24" s="20" t="inlineStr">
        <is>
          <t>Выполнение ₽</t>
        </is>
      </c>
      <c r="I24" s="20" t="inlineStr">
        <is>
          <t>RR ₽</t>
        </is>
      </c>
      <c r="J24" s="20" t="inlineStr">
        <is>
          <t>Отклонение ₽</t>
        </is>
      </c>
    </row>
    <row r="25">
      <c r="A25" s="8" t="inlineStr">
        <is>
          <t>БАС</t>
        </is>
      </c>
      <c r="B25" s="8" t="inlineStr">
        <is>
          <t>Фролова Варвара Ильинична</t>
        </is>
      </c>
      <c r="C25" s="10" t="n">
        <v>154</v>
      </c>
      <c r="D25" s="10" t="n">
        <v>157</v>
      </c>
      <c r="E25" s="23" t="n">
        <v>1.019480519480519</v>
      </c>
      <c r="F25" s="10" t="n">
        <v>100900</v>
      </c>
      <c r="G25" s="10" t="n">
        <v>102338.63</v>
      </c>
      <c r="H25" s="23" t="n">
        <v>1.014257978196234</v>
      </c>
      <c r="I25" s="10" t="n">
        <v>102338.63</v>
      </c>
      <c r="J25" s="10" t="n">
        <v>1438.630000000005</v>
      </c>
    </row>
    <row r="26">
      <c r="A26" s="8" t="inlineStr">
        <is>
          <t>БАС</t>
        </is>
      </c>
      <c r="B26" s="8" t="inlineStr">
        <is>
          <t>Ягонский Валерий Сергеевич</t>
        </is>
      </c>
      <c r="C26" s="10" t="n">
        <v>288</v>
      </c>
      <c r="D26" s="10" t="n">
        <v>292</v>
      </c>
      <c r="E26" s="23" t="n">
        <v>1.013888888888889</v>
      </c>
      <c r="F26" s="10" t="n">
        <v>194700</v>
      </c>
      <c r="G26" s="10" t="n">
        <v>197532.78</v>
      </c>
      <c r="H26" s="23" t="n">
        <v>1.014549460708783</v>
      </c>
      <c r="I26" s="10" t="n">
        <v>197532.78</v>
      </c>
      <c r="J26" s="10" t="n">
        <v>2832.779999999999</v>
      </c>
    </row>
    <row r="27">
      <c r="A27" s="8" t="inlineStr">
        <is>
          <t>БАС</t>
        </is>
      </c>
      <c r="B27" s="8" t="inlineStr">
        <is>
          <t>Боска Ляна Викторовна</t>
        </is>
      </c>
      <c r="C27" s="10" t="n">
        <v>1419</v>
      </c>
      <c r="D27" s="10" t="n">
        <v>1440</v>
      </c>
      <c r="E27" s="23" t="n">
        <v>1.014799154334038</v>
      </c>
      <c r="F27" s="10" t="n">
        <v>730300</v>
      </c>
      <c r="G27" s="10" t="n">
        <v>740946.5</v>
      </c>
      <c r="H27" s="23" t="n">
        <v>1.014578255511434</v>
      </c>
      <c r="I27" s="10" t="n">
        <v>740946.5</v>
      </c>
      <c r="J27" s="10" t="n">
        <v>10646.5</v>
      </c>
    </row>
    <row r="28">
      <c r="A28" s="8" t="inlineStr">
        <is>
          <t>БАС</t>
        </is>
      </c>
      <c r="B28" s="8" t="inlineStr">
        <is>
          <t>Маслов Виктор Олегович</t>
        </is>
      </c>
      <c r="C28" s="10" t="n">
        <v>176</v>
      </c>
      <c r="D28" s="10" t="n">
        <v>179</v>
      </c>
      <c r="E28" s="23" t="n">
        <v>1.017045454545455</v>
      </c>
      <c r="F28" s="10" t="n">
        <v>106400</v>
      </c>
      <c r="G28" s="10" t="n">
        <v>107982.06</v>
      </c>
      <c r="H28" s="23" t="n">
        <v>1.014868984962406</v>
      </c>
      <c r="I28" s="10" t="n">
        <v>107982.06</v>
      </c>
      <c r="J28" s="10" t="n">
        <v>1582.059999999998</v>
      </c>
    </row>
    <row r="29">
      <c r="A29" s="8" t="inlineStr">
        <is>
          <t>БАС</t>
        </is>
      </c>
      <c r="B29" s="8" t="inlineStr">
        <is>
          <t>Ларцева Лариса Викторовна</t>
        </is>
      </c>
      <c r="C29" s="10" t="n">
        <v>461</v>
      </c>
      <c r="D29" s="10" t="n">
        <v>469</v>
      </c>
      <c r="E29" s="23" t="n">
        <v>1.017353579175705</v>
      </c>
      <c r="F29" s="10" t="n">
        <v>292100</v>
      </c>
      <c r="G29" s="10" t="n">
        <v>296956.32</v>
      </c>
      <c r="H29" s="23" t="n">
        <v>1.016625539198905</v>
      </c>
      <c r="I29" s="10" t="n">
        <v>296956.32</v>
      </c>
      <c r="J29" s="10" t="n">
        <v>4856.320000000007</v>
      </c>
    </row>
    <row r="30">
      <c r="A30" s="8" t="inlineStr">
        <is>
          <t>БАС</t>
        </is>
      </c>
      <c r="B30" s="8" t="inlineStr">
        <is>
          <t>Семененко Мария Георгиевна</t>
        </is>
      </c>
      <c r="C30" s="10" t="n">
        <v>26</v>
      </c>
      <c r="D30" s="10" t="n">
        <v>26</v>
      </c>
      <c r="E30" s="23" t="n">
        <v>1</v>
      </c>
      <c r="F30" s="10" t="n">
        <v>15400</v>
      </c>
      <c r="G30" s="10" t="n">
        <v>15660</v>
      </c>
      <c r="H30" s="23" t="n">
        <v>1.016883116883117</v>
      </c>
      <c r="I30" s="10" t="n">
        <v>15660</v>
      </c>
      <c r="J30" s="10" t="n">
        <v>260</v>
      </c>
    </row>
    <row r="31">
      <c r="A31" s="8" t="inlineStr">
        <is>
          <t>ТЗ</t>
        </is>
      </c>
      <c r="B31" s="8" t="inlineStr">
        <is>
          <t>Сафенрейдер Алексей Сергеевич</t>
        </is>
      </c>
      <c r="C31" s="10" t="n">
        <v>31</v>
      </c>
      <c r="D31" s="10" t="n">
        <v>31</v>
      </c>
      <c r="E31" s="23" t="n">
        <v>1</v>
      </c>
      <c r="F31" s="10" t="n">
        <v>26400</v>
      </c>
      <c r="G31" s="10" t="n">
        <v>26040</v>
      </c>
      <c r="H31" s="23" t="n">
        <v>0.9863636363636363</v>
      </c>
      <c r="I31" s="10" t="n">
        <v>26040</v>
      </c>
      <c r="J31" s="10" t="n">
        <v>-360</v>
      </c>
    </row>
    <row r="32">
      <c r="A32" s="8" t="inlineStr">
        <is>
          <t>ТЗ</t>
        </is>
      </c>
      <c r="B32" s="8" t="inlineStr">
        <is>
          <t>Козырев Марк Романович</t>
        </is>
      </c>
      <c r="C32" s="10" t="n">
        <v>46</v>
      </c>
      <c r="D32" s="10" t="n">
        <v>45</v>
      </c>
      <c r="E32" s="23" t="n">
        <v>0.9782608695652174</v>
      </c>
      <c r="F32" s="10" t="n">
        <v>54700</v>
      </c>
      <c r="G32" s="10" t="n">
        <v>53993.34000000001</v>
      </c>
      <c r="H32" s="23" t="n">
        <v>0.9870811700182818</v>
      </c>
      <c r="I32" s="10" t="n">
        <v>53993.34000000001</v>
      </c>
      <c r="J32" s="10" t="n">
        <v>-706.6599999999889</v>
      </c>
    </row>
    <row r="33">
      <c r="A33" s="8" t="inlineStr">
        <is>
          <t>ТЗ</t>
        </is>
      </c>
      <c r="B33" s="8" t="inlineStr">
        <is>
          <t>Карманов Павел Алексеевич</t>
        </is>
      </c>
      <c r="C33" s="10" t="n">
        <v>72</v>
      </c>
      <c r="D33" s="10" t="n">
        <v>71</v>
      </c>
      <c r="E33" s="23" t="n">
        <v>0.9861111111111112</v>
      </c>
      <c r="F33" s="10" t="n">
        <v>73300</v>
      </c>
      <c r="G33" s="10" t="n">
        <v>72405.41</v>
      </c>
      <c r="H33" s="23" t="n">
        <v>0.9877954979536153</v>
      </c>
      <c r="I33" s="10" t="n">
        <v>72405.41</v>
      </c>
      <c r="J33" s="10" t="n">
        <v>-894.5899999999965</v>
      </c>
    </row>
    <row r="34">
      <c r="A34" s="8" t="inlineStr">
        <is>
          <t>ТЗ</t>
        </is>
      </c>
      <c r="B34" s="8" t="inlineStr">
        <is>
          <t>Рычков Евгений Викторович</t>
        </is>
      </c>
      <c r="C34" s="10" t="n">
        <v>55</v>
      </c>
      <c r="D34" s="10" t="n">
        <v>54</v>
      </c>
      <c r="E34" s="23" t="n">
        <v>0.9818181818181818</v>
      </c>
      <c r="F34" s="10" t="n">
        <v>41300</v>
      </c>
      <c r="G34" s="10" t="n">
        <v>40805.08</v>
      </c>
      <c r="H34" s="23" t="n">
        <v>0.9880164648910412</v>
      </c>
      <c r="I34" s="10" t="n">
        <v>40805.08</v>
      </c>
      <c r="J34" s="10" t="n">
        <v>-494.9199999999983</v>
      </c>
    </row>
    <row r="35">
      <c r="A35" s="8" t="inlineStr">
        <is>
          <t>ТЗ</t>
        </is>
      </c>
      <c r="B35" s="8" t="inlineStr">
        <is>
          <t>Ефремова Анастасия Евгеньевна</t>
        </is>
      </c>
      <c r="C35" s="10" t="n">
        <v>45</v>
      </c>
      <c r="D35" s="10" t="n">
        <v>44</v>
      </c>
      <c r="E35" s="23" t="n">
        <v>0.9777777777777777</v>
      </c>
      <c r="F35" s="10" t="n">
        <v>55500</v>
      </c>
      <c r="G35" s="10" t="n">
        <v>54836.52000000002</v>
      </c>
      <c r="H35" s="23" t="n">
        <v>0.9880454054054058</v>
      </c>
      <c r="I35" s="10" t="n">
        <v>54836.52000000002</v>
      </c>
      <c r="J35" s="10" t="n">
        <v>-663.4799999999814</v>
      </c>
    </row>
    <row r="36">
      <c r="A36" s="8" t="inlineStr">
        <is>
          <t>ТЗ</t>
        </is>
      </c>
      <c r="B36" s="8" t="inlineStr">
        <is>
          <t>Амельчаков Александр Андреевич</t>
        </is>
      </c>
      <c r="C36" s="10" t="n">
        <v>58</v>
      </c>
      <c r="D36" s="10" t="n">
        <v>57</v>
      </c>
      <c r="E36" s="23" t="n">
        <v>0.9827586206896551</v>
      </c>
      <c r="F36" s="10" t="n">
        <v>49200</v>
      </c>
      <c r="G36" s="10" t="n">
        <v>48624</v>
      </c>
      <c r="H36" s="23" t="n">
        <v>0.9882926829268293</v>
      </c>
      <c r="I36" s="10" t="n">
        <v>48624</v>
      </c>
      <c r="J36" s="10" t="n">
        <v>-576</v>
      </c>
    </row>
    <row r="37">
      <c r="A37" s="8" t="inlineStr">
        <is>
          <t>ТЗ</t>
        </is>
      </c>
      <c r="B37" s="8" t="inlineStr">
        <is>
          <t>Бойко Наталья Вячеславовна</t>
        </is>
      </c>
      <c r="C37" s="10" t="n">
        <v>41</v>
      </c>
      <c r="D37" s="10" t="n">
        <v>41</v>
      </c>
      <c r="E37" s="23" t="n">
        <v>1</v>
      </c>
      <c r="F37" s="10" t="n">
        <v>53100</v>
      </c>
      <c r="G37" s="10" t="n">
        <v>52479</v>
      </c>
      <c r="H37" s="23" t="n">
        <v>0.9883050847457627</v>
      </c>
      <c r="I37" s="10" t="n">
        <v>52479</v>
      </c>
      <c r="J37" s="10" t="n">
        <v>-621</v>
      </c>
    </row>
    <row r="38">
      <c r="A38" s="8" t="inlineStr">
        <is>
          <t>ТЗ</t>
        </is>
      </c>
      <c r="B38" s="8" t="inlineStr">
        <is>
          <t>Чертыков Максим Васильевич</t>
        </is>
      </c>
      <c r="C38" s="10" t="n">
        <v>30</v>
      </c>
      <c r="D38" s="10" t="n">
        <v>30</v>
      </c>
      <c r="E38" s="23" t="n">
        <v>1</v>
      </c>
      <c r="F38" s="10" t="n">
        <v>36200</v>
      </c>
      <c r="G38" s="10" t="n">
        <v>35788.66</v>
      </c>
      <c r="H38" s="23" t="n">
        <v>0.9886370165745857</v>
      </c>
      <c r="I38" s="10" t="n">
        <v>35788.66</v>
      </c>
      <c r="J38" s="10" t="n">
        <v>-411.3399999999965</v>
      </c>
    </row>
    <row r="39">
      <c r="A39" s="8" t="inlineStr">
        <is>
          <t>ТЗ</t>
        </is>
      </c>
      <c r="B39" s="8" t="inlineStr">
        <is>
          <t>Ондрак Елена Сергеевна</t>
        </is>
      </c>
      <c r="C39" s="10" t="n">
        <v>114</v>
      </c>
      <c r="D39" s="10" t="n">
        <v>120</v>
      </c>
      <c r="E39" s="23" t="n">
        <v>1.052631578947368</v>
      </c>
      <c r="F39" s="10" t="n">
        <v>140200</v>
      </c>
      <c r="G39" s="10" t="n">
        <v>147532.83</v>
      </c>
      <c r="H39" s="23" t="n">
        <v>1.052302639087018</v>
      </c>
      <c r="I39" s="10" t="n">
        <v>147532.83</v>
      </c>
      <c r="J39" s="10" t="n">
        <v>7332.829999999987</v>
      </c>
    </row>
    <row r="40">
      <c r="A40" s="8" t="inlineStr">
        <is>
          <t>ГП</t>
        </is>
      </c>
      <c r="B40" s="8" t="inlineStr">
        <is>
          <t>Севрюк Наталья Фангаровна</t>
        </is>
      </c>
      <c r="C40" s="10" t="n">
        <v>78</v>
      </c>
      <c r="D40" s="10" t="n">
        <v>85</v>
      </c>
      <c r="E40" s="23" t="n">
        <v>1.08974358974359</v>
      </c>
      <c r="F40" s="10" t="n">
        <v>105700</v>
      </c>
      <c r="G40" s="10" t="n">
        <v>114861.98</v>
      </c>
      <c r="H40" s="23" t="n">
        <v>1.086679091769158</v>
      </c>
      <c r="I40" s="10" t="n">
        <v>114861.98</v>
      </c>
      <c r="J40" s="10" t="n">
        <v>9161.979999999996</v>
      </c>
    </row>
    <row r="41">
      <c r="A41" s="8" t="inlineStr">
        <is>
          <t>ГП</t>
        </is>
      </c>
      <c r="B41" s="8" t="inlineStr">
        <is>
          <t>Вдовина Вера Юрьевна</t>
        </is>
      </c>
      <c r="C41" s="10" t="n">
        <v>96</v>
      </c>
      <c r="D41" s="10" t="n">
        <v>104</v>
      </c>
      <c r="E41" s="23" t="n">
        <v>1.083333333333333</v>
      </c>
      <c r="F41" s="10" t="n">
        <v>168400</v>
      </c>
      <c r="G41" s="10" t="n">
        <v>183009.5</v>
      </c>
      <c r="H41" s="23" t="n">
        <v>1.086754750593824</v>
      </c>
      <c r="I41" s="10" t="n">
        <v>183009.5</v>
      </c>
      <c r="J41" s="10" t="n">
        <v>14609.5</v>
      </c>
    </row>
    <row r="42">
      <c r="A42" s="8" t="inlineStr">
        <is>
          <t>ГП</t>
        </is>
      </c>
      <c r="B42" s="8" t="inlineStr">
        <is>
          <t>Носонова Елена Валерьевна</t>
        </is>
      </c>
      <c r="C42" s="10" t="n">
        <v>68</v>
      </c>
      <c r="D42" s="10" t="n">
        <v>74</v>
      </c>
      <c r="E42" s="23" t="n">
        <v>1.088235294117647</v>
      </c>
      <c r="F42" s="10" t="n">
        <v>108900</v>
      </c>
      <c r="G42" s="10" t="n">
        <v>118395.73</v>
      </c>
      <c r="H42" s="23" t="n">
        <v>1.087196786042241</v>
      </c>
      <c r="I42" s="10" t="n">
        <v>118395.73</v>
      </c>
      <c r="J42" s="10" t="n">
        <v>9495.73000000001</v>
      </c>
    </row>
    <row r="43">
      <c r="A43" s="8" t="inlineStr">
        <is>
          <t>ГП</t>
        </is>
      </c>
      <c r="B43" s="8" t="inlineStr">
        <is>
          <t>Поминова Анна Анатольевна</t>
        </is>
      </c>
      <c r="C43" s="10" t="n">
        <v>25</v>
      </c>
      <c r="D43" s="10" t="n">
        <v>27</v>
      </c>
      <c r="E43" s="23" t="n">
        <v>1.08</v>
      </c>
      <c r="F43" s="10" t="n">
        <v>27000</v>
      </c>
      <c r="G43" s="10" t="n">
        <v>29363</v>
      </c>
      <c r="H43" s="23" t="n">
        <v>1.087518518518519</v>
      </c>
      <c r="I43" s="10" t="n">
        <v>29363</v>
      </c>
      <c r="J43" s="10" t="n">
        <v>2363</v>
      </c>
    </row>
    <row r="47">
      <c r="A47" s="2" t="inlineStr">
        <is>
          <t>Дорожная карта по дням</t>
        </is>
      </c>
    </row>
    <row r="48">
      <c r="A48" s="20" t="inlineStr">
        <is>
          <t>День</t>
        </is>
      </c>
      <c r="B48" s="20" t="inlineStr">
        <is>
          <t>Дата</t>
        </is>
      </c>
      <c r="C48" s="20" t="inlineStr">
        <is>
          <t>План ₽ накоп.</t>
        </is>
      </c>
      <c r="D48" s="20" t="inlineStr">
        <is>
          <t>Факт ₽ день</t>
        </is>
      </c>
      <c r="E48" s="20" t="inlineStr">
        <is>
          <t>Факт ₽ накоп.</t>
        </is>
      </c>
      <c r="F48" s="20" t="inlineStr">
        <is>
          <t>% ₽</t>
        </is>
      </c>
      <c r="G48" s="20" t="inlineStr">
        <is>
          <t>План трен. накоп.</t>
        </is>
      </c>
      <c r="H48" s="20" t="inlineStr">
        <is>
          <t>Факт трен. день</t>
        </is>
      </c>
      <c r="I48" s="20" t="inlineStr">
        <is>
          <t>Факт трен. накоп.</t>
        </is>
      </c>
      <c r="J48" s="20" t="inlineStr">
        <is>
          <t>% трен.</t>
        </is>
      </c>
    </row>
    <row r="49">
      <c r="A49" s="8" t="n">
        <v>1</v>
      </c>
      <c r="B49" s="8" t="inlineStr">
        <is>
          <t>01.01.2026</t>
        </is>
      </c>
      <c r="C49" s="10" t="n">
        <v>79849.1643382278</v>
      </c>
      <c r="D49" s="10" t="n">
        <v>0</v>
      </c>
      <c r="E49" s="10" t="n">
        <v>0</v>
      </c>
      <c r="F49" s="23" t="n">
        <v>0</v>
      </c>
      <c r="G49" s="10" t="n">
        <v>105.4473005154195</v>
      </c>
      <c r="H49" s="10" t="n">
        <v>0</v>
      </c>
      <c r="I49" s="10" t="n">
        <v>0</v>
      </c>
      <c r="J49" s="23" t="n">
        <v>0</v>
      </c>
    </row>
    <row r="50">
      <c r="A50" s="8" t="n">
        <v>2</v>
      </c>
      <c r="B50" s="8" t="inlineStr">
        <is>
          <t>02.01.2026</t>
        </is>
      </c>
      <c r="C50" s="10" t="n">
        <v>129046.2510743669</v>
      </c>
      <c r="D50" s="10" t="n">
        <v>3305.17</v>
      </c>
      <c r="E50" s="10" t="n">
        <v>3305.17</v>
      </c>
      <c r="F50" s="23" t="n">
        <v>0.02561228995405138</v>
      </c>
      <c r="G50" s="10" t="n">
        <v>159.9349390717143</v>
      </c>
      <c r="H50" s="10" t="n">
        <v>3</v>
      </c>
      <c r="I50" s="10" t="n">
        <v>3</v>
      </c>
      <c r="J50" s="23" t="n">
        <v>0.01875762742908108</v>
      </c>
    </row>
    <row r="51">
      <c r="A51" s="8" t="n">
        <v>3</v>
      </c>
      <c r="B51" s="8" t="inlineStr">
        <is>
          <t>03.01.2026</t>
        </is>
      </c>
      <c r="C51" s="10" t="n">
        <v>187126.9778975864</v>
      </c>
      <c r="D51" s="10" t="n">
        <v>17015.16</v>
      </c>
      <c r="E51" s="10" t="n">
        <v>20320.33</v>
      </c>
      <c r="F51" s="23" t="n">
        <v>0.1085911300887957</v>
      </c>
      <c r="G51" s="10" t="n">
        <v>244.4103787039555</v>
      </c>
      <c r="H51" s="10" t="n">
        <v>13</v>
      </c>
      <c r="I51" s="10" t="n">
        <v>16</v>
      </c>
      <c r="J51" s="23" t="n">
        <v>0.06546366846139606</v>
      </c>
    </row>
    <row r="52">
      <c r="A52" s="8" t="n">
        <v>4</v>
      </c>
      <c r="B52" s="8" t="inlineStr">
        <is>
          <t>04.01.2026</t>
        </is>
      </c>
      <c r="C52" s="10" t="n">
        <v>203527.0892836613</v>
      </c>
      <c r="D52" s="10" t="n">
        <v>11391.82</v>
      </c>
      <c r="E52" s="10" t="n">
        <v>31712.15</v>
      </c>
      <c r="F52" s="23" t="n">
        <v>0.1558129196050257</v>
      </c>
      <c r="G52" s="10" t="n">
        <v>259.1102811921646</v>
      </c>
      <c r="H52" s="10" t="n">
        <v>9</v>
      </c>
      <c r="I52" s="10" t="n">
        <v>25</v>
      </c>
      <c r="J52" s="23" t="n">
        <v>0.09648401400737623</v>
      </c>
    </row>
    <row r="53">
      <c r="A53" s="8" t="n">
        <v>5</v>
      </c>
      <c r="B53" s="8" t="inlineStr">
        <is>
          <t>05.01.2026</t>
        </is>
      </c>
      <c r="C53" s="10" t="n">
        <v>310843.1818422176</v>
      </c>
      <c r="D53" s="10" t="n">
        <v>38303.91</v>
      </c>
      <c r="E53" s="10" t="n">
        <v>70016.06</v>
      </c>
      <c r="F53" s="23" t="n">
        <v>0.2252456032171868</v>
      </c>
      <c r="G53" s="10" t="n">
        <v>414.0472534178878</v>
      </c>
      <c r="H53" s="10" t="n">
        <v>28</v>
      </c>
      <c r="I53" s="10" t="n">
        <v>53</v>
      </c>
      <c r="J53" s="23" t="n">
        <v>0.128004713381128</v>
      </c>
    </row>
    <row r="54">
      <c r="A54" s="8" t="n">
        <v>6</v>
      </c>
      <c r="B54" s="8" t="inlineStr">
        <is>
          <t>06.01.2026</t>
        </is>
      </c>
      <c r="C54" s="10" t="n">
        <v>472314.6243361743</v>
      </c>
      <c r="D54" s="10" t="n">
        <v>19740.59</v>
      </c>
      <c r="E54" s="10" t="n">
        <v>89756.64999999999</v>
      </c>
      <c r="F54" s="23" t="n">
        <v>0.1900357206303967</v>
      </c>
      <c r="G54" s="10" t="n">
        <v>662.8349364183323</v>
      </c>
      <c r="H54" s="10" t="n">
        <v>16</v>
      </c>
      <c r="I54" s="10" t="n">
        <v>69</v>
      </c>
      <c r="J54" s="23" t="n">
        <v>0.1040983149935421</v>
      </c>
    </row>
    <row r="55">
      <c r="A55" s="8" t="n">
        <v>7</v>
      </c>
      <c r="B55" s="8" t="inlineStr">
        <is>
          <t>07.01.2026</t>
        </is>
      </c>
      <c r="C55" s="10" t="n">
        <v>548143.2555256034</v>
      </c>
      <c r="D55" s="10" t="n">
        <v>8239.83</v>
      </c>
      <c r="E55" s="10" t="n">
        <v>97996.48</v>
      </c>
      <c r="F55" s="23" t="n">
        <v>0.1787789578949269</v>
      </c>
      <c r="G55" s="10" t="n">
        <v>759.6474053240112</v>
      </c>
      <c r="H55" s="10" t="n">
        <v>8</v>
      </c>
      <c r="I55" s="10" t="n">
        <v>77</v>
      </c>
      <c r="J55" s="23" t="n">
        <v>0.1013628157752442</v>
      </c>
    </row>
    <row r="56">
      <c r="A56" s="8" t="n">
        <v>8</v>
      </c>
      <c r="B56" s="8" t="inlineStr">
        <is>
          <t>08.01.2026</t>
        </is>
      </c>
      <c r="C56" s="10" t="n">
        <v>627992.4198638313</v>
      </c>
      <c r="D56" s="10" t="n">
        <v>13734.42</v>
      </c>
      <c r="E56" s="10" t="n">
        <v>111730.9</v>
      </c>
      <c r="F56" s="23" t="n">
        <v>0.1779175933751347</v>
      </c>
      <c r="G56" s="10" t="n">
        <v>865.0947058394306</v>
      </c>
      <c r="H56" s="10" t="n">
        <v>10</v>
      </c>
      <c r="I56" s="10" t="n">
        <v>87</v>
      </c>
      <c r="J56" s="23" t="n">
        <v>0.100567023948645</v>
      </c>
    </row>
    <row r="57">
      <c r="A57" s="8" t="n">
        <v>9</v>
      </c>
      <c r="B57" s="8" t="inlineStr">
        <is>
          <t>09.01.2026</t>
        </is>
      </c>
      <c r="C57" s="10" t="n">
        <v>677189.5065999704</v>
      </c>
      <c r="D57" s="10" t="n">
        <v>32654</v>
      </c>
      <c r="E57" s="10" t="n">
        <v>144384.9</v>
      </c>
      <c r="F57" s="23" t="n">
        <v>0.2132119570560491</v>
      </c>
      <c r="G57" s="10" t="n">
        <v>919.5823443957254</v>
      </c>
      <c r="H57" s="10" t="n">
        <v>23</v>
      </c>
      <c r="I57" s="10" t="n">
        <v>110</v>
      </c>
      <c r="J57" s="23" t="n">
        <v>0.1196195214820953</v>
      </c>
    </row>
    <row r="58">
      <c r="A58" s="8" t="n">
        <v>10</v>
      </c>
      <c r="B58" s="8" t="inlineStr">
        <is>
          <t>10.01.2026</t>
        </is>
      </c>
      <c r="C58" s="10" t="n">
        <v>735270.2334231898</v>
      </c>
      <c r="D58" s="10" t="n">
        <v>11548.67</v>
      </c>
      <c r="E58" s="10" t="n">
        <v>155933.57</v>
      </c>
      <c r="F58" s="23" t="n">
        <v>0.2120765439857693</v>
      </c>
      <c r="G58" s="10" t="n">
        <v>1004.057784027967</v>
      </c>
      <c r="H58" s="10" t="n">
        <v>9</v>
      </c>
      <c r="I58" s="10" t="n">
        <v>119</v>
      </c>
      <c r="J58" s="23" t="n">
        <v>0.1185190751896859</v>
      </c>
    </row>
    <row r="59">
      <c r="A59" s="8" t="n">
        <v>11</v>
      </c>
      <c r="B59" s="8" t="inlineStr">
        <is>
          <t>11.01.2026</t>
        </is>
      </c>
      <c r="C59" s="10" t="n">
        <v>751670.3448092649</v>
      </c>
      <c r="D59" s="10" t="n">
        <v>5556.91</v>
      </c>
      <c r="E59" s="10" t="n">
        <v>161490.48</v>
      </c>
      <c r="F59" s="23" t="n">
        <v>0.2148421593524193</v>
      </c>
      <c r="G59" s="10" t="n">
        <v>1018.757686516176</v>
      </c>
      <c r="H59" s="10" t="n">
        <v>6</v>
      </c>
      <c r="I59" s="10" t="n">
        <v>125</v>
      </c>
      <c r="J59" s="23" t="n">
        <v>0.1226984607374693</v>
      </c>
    </row>
    <row r="60">
      <c r="A60" s="8" t="n">
        <v>12</v>
      </c>
      <c r="B60" s="8" t="inlineStr">
        <is>
          <t>12.01.2026</t>
        </is>
      </c>
      <c r="C60" s="10" t="n">
        <v>858986.4373678211</v>
      </c>
      <c r="D60" s="10" t="n">
        <v>180624.0699999999</v>
      </c>
      <c r="E60" s="10" t="n">
        <v>342114.5499999999</v>
      </c>
      <c r="F60" s="23" t="n">
        <v>0.3982770101101203</v>
      </c>
      <c r="G60" s="10" t="n">
        <v>1173.694658741899</v>
      </c>
      <c r="H60" s="10" t="n">
        <v>299</v>
      </c>
      <c r="I60" s="10" t="n">
        <v>424</v>
      </c>
      <c r="J60" s="23" t="n">
        <v>0.3612523894881587</v>
      </c>
    </row>
    <row r="61">
      <c r="A61" s="8" t="n">
        <v>13</v>
      </c>
      <c r="B61" s="8" t="inlineStr">
        <is>
          <t>13.01.2026</t>
        </is>
      </c>
      <c r="C61" s="10" t="n">
        <v>1020457.879861778</v>
      </c>
      <c r="D61" s="10" t="n">
        <v>98121.59999999999</v>
      </c>
      <c r="E61" s="10" t="n">
        <v>440236.1499999999</v>
      </c>
      <c r="F61" s="23" t="n">
        <v>0.4314104077079893</v>
      </c>
      <c r="G61" s="10" t="n">
        <v>1422.482341742343</v>
      </c>
      <c r="H61" s="10" t="n">
        <v>119</v>
      </c>
      <c r="I61" s="10" t="n">
        <v>543</v>
      </c>
      <c r="J61" s="23" t="n">
        <v>0.3817270584427083</v>
      </c>
    </row>
    <row r="62">
      <c r="A62" s="8" t="n">
        <v>14</v>
      </c>
      <c r="B62" s="8" t="inlineStr">
        <is>
          <t>14.01.2026</t>
        </is>
      </c>
      <c r="C62" s="10" t="n">
        <v>1096286.511051207</v>
      </c>
      <c r="D62" s="10" t="n">
        <v>137144.78</v>
      </c>
      <c r="E62" s="10" t="n">
        <v>577380.9299999999</v>
      </c>
      <c r="F62" s="23" t="n">
        <v>0.5266697384120517</v>
      </c>
      <c r="G62" s="10" t="n">
        <v>1519.294810648022</v>
      </c>
      <c r="H62" s="10" t="n">
        <v>204</v>
      </c>
      <c r="I62" s="10" t="n">
        <v>747</v>
      </c>
      <c r="J62" s="23" t="n">
        <v>0.491675476520178</v>
      </c>
    </row>
    <row r="63">
      <c r="A63" s="8" t="n">
        <v>15</v>
      </c>
      <c r="B63" s="8" t="inlineStr">
        <is>
          <t>15.01.2026</t>
        </is>
      </c>
      <c r="C63" s="10" t="n">
        <v>1176135.675389435</v>
      </c>
      <c r="D63" s="10" t="n">
        <v>81969.42000000001</v>
      </c>
      <c r="E63" s="10" t="n">
        <v>659350.35</v>
      </c>
      <c r="F63" s="23" t="n">
        <v>0.560607388923629</v>
      </c>
      <c r="G63" s="10" t="n">
        <v>1624.742111163442</v>
      </c>
      <c r="H63" s="10" t="n">
        <v>101</v>
      </c>
      <c r="I63" s="10" t="n">
        <v>848</v>
      </c>
      <c r="J63" s="23" t="n">
        <v>0.5219289844052641</v>
      </c>
    </row>
    <row r="64">
      <c r="A64" s="8" t="n">
        <v>16</v>
      </c>
      <c r="B64" s="8" t="inlineStr">
        <is>
          <t>16.01.2026</t>
        </is>
      </c>
      <c r="C64" s="10" t="n">
        <v>1225332.762125574</v>
      </c>
      <c r="D64" s="10" t="n">
        <v>95373.41</v>
      </c>
      <c r="E64" s="10" t="n">
        <v>754723.76</v>
      </c>
      <c r="F64" s="23" t="n">
        <v>0.6159337147656017</v>
      </c>
      <c r="G64" s="10" t="n">
        <v>1679.229749719737</v>
      </c>
      <c r="H64" s="10" t="n">
        <v>94</v>
      </c>
      <c r="I64" s="10" t="n">
        <v>942</v>
      </c>
      <c r="J64" s="23" t="n">
        <v>0.5609714812146579</v>
      </c>
    </row>
    <row r="65">
      <c r="A65" s="8" t="n">
        <v>17</v>
      </c>
      <c r="B65" s="8" t="inlineStr">
        <is>
          <t>17.01.2026</t>
        </is>
      </c>
      <c r="C65" s="10" t="n">
        <v>1283413.488948793</v>
      </c>
      <c r="D65" s="10" t="n">
        <v>62643.91</v>
      </c>
      <c r="E65" s="10" t="n">
        <v>817367.67</v>
      </c>
      <c r="F65" s="23" t="n">
        <v>0.6368700945082649</v>
      </c>
      <c r="G65" s="10" t="n">
        <v>1763.705189351978</v>
      </c>
      <c r="H65" s="10" t="n">
        <v>75</v>
      </c>
      <c r="I65" s="10" t="n">
        <v>1017</v>
      </c>
      <c r="J65" s="23" t="n">
        <v>0.5766269817313783</v>
      </c>
    </row>
    <row r="66">
      <c r="A66" s="8" t="n">
        <v>18</v>
      </c>
      <c r="B66" s="8" t="inlineStr">
        <is>
          <t>18.01.2026</t>
        </is>
      </c>
      <c r="C66" s="10" t="n">
        <v>1299813.600334868</v>
      </c>
      <c r="D66" s="10" t="n">
        <v>5172.5</v>
      </c>
      <c r="E66" s="10" t="n">
        <v>822540.17</v>
      </c>
      <c r="F66" s="23" t="n">
        <v>0.6328139433131725</v>
      </c>
      <c r="G66" s="10" t="n">
        <v>1778.405091840187</v>
      </c>
      <c r="H66" s="10" t="n">
        <v>6</v>
      </c>
      <c r="I66" s="10" t="n">
        <v>1023</v>
      </c>
      <c r="J66" s="23" t="n">
        <v>0.5752345203541117</v>
      </c>
    </row>
    <row r="67">
      <c r="A67" s="8" t="n">
        <v>19</v>
      </c>
      <c r="B67" s="8" t="inlineStr">
        <is>
          <t>19.01.2026</t>
        </is>
      </c>
      <c r="C67" s="10" t="n">
        <v>1407129.692893425</v>
      </c>
      <c r="D67" s="10" t="n">
        <v>39242.16</v>
      </c>
      <c r="E67" s="10" t="n">
        <v>861782.3300000001</v>
      </c>
      <c r="F67" s="23" t="n">
        <v>0.6124398727085003</v>
      </c>
      <c r="G67" s="10" t="n">
        <v>1933.34206406591</v>
      </c>
      <c r="H67" s="10" t="n">
        <v>35</v>
      </c>
      <c r="I67" s="10" t="n">
        <v>1058</v>
      </c>
      <c r="J67" s="23" t="n">
        <v>0.5472389080362612</v>
      </c>
    </row>
    <row r="68">
      <c r="A68" s="8" t="n">
        <v>20</v>
      </c>
      <c r="B68" s="8" t="inlineStr">
        <is>
          <t>20.01.2026</t>
        </is>
      </c>
      <c r="C68" s="10" t="n">
        <v>1568601.135387381</v>
      </c>
      <c r="D68" s="10" t="n">
        <v>75868.40000000001</v>
      </c>
      <c r="E68" s="10" t="n">
        <v>937650.7300000001</v>
      </c>
      <c r="F68" s="23" t="n">
        <v>0.5977623685503951</v>
      </c>
      <c r="G68" s="10" t="n">
        <v>2182.129747066354</v>
      </c>
      <c r="H68" s="10" t="n">
        <v>71</v>
      </c>
      <c r="I68" s="10" t="n">
        <v>1129</v>
      </c>
      <c r="J68" s="23" t="n">
        <v>0.5173844504515933</v>
      </c>
    </row>
    <row r="69">
      <c r="A69" s="8" t="n">
        <v>21</v>
      </c>
      <c r="B69" s="8" t="inlineStr">
        <is>
          <t>21.01.2026</t>
        </is>
      </c>
      <c r="C69" s="10" t="n">
        <v>1644429.76657681</v>
      </c>
      <c r="D69" s="10" t="n">
        <v>100860.93</v>
      </c>
      <c r="E69" s="10" t="n">
        <v>1038511.66</v>
      </c>
      <c r="F69" s="23" t="n">
        <v>0.6315329977040354</v>
      </c>
      <c r="G69" s="10" t="n">
        <v>2278.942215972033</v>
      </c>
      <c r="H69" s="10" t="n">
        <v>98</v>
      </c>
      <c r="I69" s="10" t="n">
        <v>1227</v>
      </c>
      <c r="J69" s="23" t="n">
        <v>0.5384076837931803</v>
      </c>
    </row>
    <row r="70">
      <c r="A70" s="8" t="n">
        <v>22</v>
      </c>
      <c r="B70" s="8" t="inlineStr">
        <is>
          <t>22.01.2026</t>
        </is>
      </c>
      <c r="C70" s="10" t="n">
        <v>1724278.930915038</v>
      </c>
      <c r="D70" s="10" t="n">
        <v>167999.05</v>
      </c>
      <c r="E70" s="10" t="n">
        <v>1206510.71</v>
      </c>
      <c r="F70" s="23" t="n">
        <v>0.6997189888295687</v>
      </c>
      <c r="G70" s="10" t="n">
        <v>2384.389516487453</v>
      </c>
      <c r="H70" s="10" t="n">
        <v>265</v>
      </c>
      <c r="I70" s="10" t="n">
        <v>1492</v>
      </c>
      <c r="J70" s="23" t="n">
        <v>0.6257366884408758</v>
      </c>
    </row>
    <row r="71">
      <c r="A71" s="8" t="n">
        <v>23</v>
      </c>
      <c r="B71" s="8" t="inlineStr">
        <is>
          <t>23.01.2026</t>
        </is>
      </c>
      <c r="C71" s="10" t="n">
        <v>1773476.017651177</v>
      </c>
      <c r="D71" s="10" t="n">
        <v>88994.43999999999</v>
      </c>
      <c r="E71" s="10" t="n">
        <v>1295505.15</v>
      </c>
      <c r="F71" s="23" t="n">
        <v>0.730489240962948</v>
      </c>
      <c r="G71" s="10" t="n">
        <v>2438.877155043748</v>
      </c>
      <c r="H71" s="10" t="n">
        <v>97</v>
      </c>
      <c r="I71" s="10" t="n">
        <v>1589</v>
      </c>
      <c r="J71" s="23" t="n">
        <v>0.651529330501067</v>
      </c>
    </row>
    <row r="72">
      <c r="A72" s="8" t="n">
        <v>24</v>
      </c>
      <c r="B72" s="8" t="inlineStr">
        <is>
          <t>24.01.2026</t>
        </is>
      </c>
      <c r="C72" s="10" t="n">
        <v>1831556.744474397</v>
      </c>
      <c r="D72" s="10" t="n">
        <v>66782.58</v>
      </c>
      <c r="E72" s="10" t="n">
        <v>1362287.73</v>
      </c>
      <c r="F72" s="23" t="n">
        <v>0.7437868000048979</v>
      </c>
      <c r="G72" s="10" t="n">
        <v>2523.352594675989</v>
      </c>
      <c r="H72" s="10" t="n">
        <v>98</v>
      </c>
      <c r="I72" s="10" t="n">
        <v>1687</v>
      </c>
      <c r="J72" s="23" t="n">
        <v>0.6685550024041008</v>
      </c>
    </row>
    <row r="73">
      <c r="A73" s="8" t="n">
        <v>25</v>
      </c>
      <c r="B73" s="8" t="inlineStr">
        <is>
          <t>25.01.2026</t>
        </is>
      </c>
      <c r="C73" s="10" t="n">
        <v>1847956.855860472</v>
      </c>
      <c r="D73" s="10" t="n">
        <v>8288.16</v>
      </c>
      <c r="E73" s="10" t="n">
        <v>1370575.89</v>
      </c>
      <c r="F73" s="23" t="n">
        <v>0.7416709354731191</v>
      </c>
      <c r="G73" s="10" t="n">
        <v>2538.052497164198</v>
      </c>
      <c r="H73" s="10" t="n">
        <v>13</v>
      </c>
      <c r="I73" s="10" t="n">
        <v>1700</v>
      </c>
      <c r="J73" s="23" t="n">
        <v>0.6698049003712232</v>
      </c>
    </row>
    <row r="74">
      <c r="A74" s="8" t="n">
        <v>26</v>
      </c>
      <c r="B74" s="8" t="inlineStr">
        <is>
          <t>26.01.2026</t>
        </is>
      </c>
      <c r="C74" s="10" t="n">
        <v>1955272.948419028</v>
      </c>
      <c r="D74" s="10" t="n">
        <v>171323.5599999999</v>
      </c>
      <c r="E74" s="10" t="n">
        <v>1541899.45</v>
      </c>
      <c r="F74" s="23" t="n">
        <v>0.7885852720699333</v>
      </c>
      <c r="G74" s="10" t="n">
        <v>2692.989469389921</v>
      </c>
      <c r="H74" s="10" t="n">
        <v>301</v>
      </c>
      <c r="I74" s="10" t="n">
        <v>2001</v>
      </c>
      <c r="J74" s="23" t="n">
        <v>0.7430404102000864</v>
      </c>
    </row>
    <row r="75">
      <c r="A75" s="8" t="n">
        <v>27</v>
      </c>
      <c r="B75" s="8" t="inlineStr">
        <is>
          <t>27.01.2026</t>
        </is>
      </c>
      <c r="C75" s="10" t="n">
        <v>2116744.390912985</v>
      </c>
      <c r="D75" s="10" t="n">
        <v>165116.2099999999</v>
      </c>
      <c r="E75" s="10" t="n">
        <v>1707015.66</v>
      </c>
      <c r="F75" s="23" t="n">
        <v>0.8064344789706693</v>
      </c>
      <c r="G75" s="10" t="n">
        <v>2941.777152390366</v>
      </c>
      <c r="H75" s="10" t="n">
        <v>261</v>
      </c>
      <c r="I75" s="10" t="n">
        <v>2262</v>
      </c>
      <c r="J75" s="23" t="n">
        <v>0.7689229614697337</v>
      </c>
    </row>
    <row r="76">
      <c r="A76" s="8" t="n">
        <v>28</v>
      </c>
      <c r="B76" s="8" t="inlineStr">
        <is>
          <t>28.01.2026</t>
        </is>
      </c>
      <c r="C76" s="10" t="n">
        <v>2192573.022102414</v>
      </c>
      <c r="D76" s="10" t="n">
        <v>136950.87</v>
      </c>
      <c r="E76" s="10" t="n">
        <v>1843966.53</v>
      </c>
      <c r="F76" s="23" t="n">
        <v>0.8410057550702952</v>
      </c>
      <c r="G76" s="10" t="n">
        <v>3038.589621296045</v>
      </c>
      <c r="H76" s="10" t="n">
        <v>192</v>
      </c>
      <c r="I76" s="10" t="n">
        <v>2454</v>
      </c>
      <c r="J76" s="23" t="n">
        <v>0.8076115256897703</v>
      </c>
    </row>
    <row r="77">
      <c r="A77" s="8" t="n">
        <v>29</v>
      </c>
      <c r="B77" s="8" t="inlineStr">
        <is>
          <t>29.01.2026</t>
        </is>
      </c>
      <c r="C77" s="10" t="n">
        <v>2272422.186440642</v>
      </c>
      <c r="D77" s="10" t="n">
        <v>141740.8399999999</v>
      </c>
      <c r="E77" s="10" t="n">
        <v>1985707.37</v>
      </c>
      <c r="F77" s="23" t="n">
        <v>0.8738285437664505</v>
      </c>
      <c r="G77" s="10" t="n">
        <v>3144.036921811464</v>
      </c>
      <c r="H77" s="10" t="n">
        <v>203</v>
      </c>
      <c r="I77" s="10" t="n">
        <v>2657</v>
      </c>
      <c r="J77" s="23" t="n">
        <v>0.8450918567677463</v>
      </c>
    </row>
    <row r="78">
      <c r="A78" s="8" t="n">
        <v>30</v>
      </c>
      <c r="B78" s="8" t="inlineStr">
        <is>
          <t>30.01.2026</t>
        </is>
      </c>
      <c r="C78" s="10" t="n">
        <v>2321619.273176781</v>
      </c>
      <c r="D78" s="10" t="n">
        <v>210812.23</v>
      </c>
      <c r="E78" s="10" t="n">
        <v>2196519.6</v>
      </c>
      <c r="F78" s="23" t="n">
        <v>0.9461153365574875</v>
      </c>
      <c r="G78" s="10" t="n">
        <v>3198.524560367759</v>
      </c>
      <c r="H78" s="10" t="n">
        <v>313</v>
      </c>
      <c r="I78" s="10" t="n">
        <v>2970</v>
      </c>
      <c r="J78" s="23" t="n">
        <v>0.9285531325288671</v>
      </c>
    </row>
    <row r="79">
      <c r="A79" s="8" t="n">
        <v>31</v>
      </c>
      <c r="B79" s="8" t="inlineStr">
        <is>
          <t>31.01.2026</t>
        </is>
      </c>
      <c r="C79" s="10" t="n">
        <v>2379700</v>
      </c>
      <c r="D79" s="10" t="n">
        <v>243031.74</v>
      </c>
      <c r="E79" s="10" t="n">
        <v>2439551.339999999</v>
      </c>
      <c r="F79" s="23" t="n">
        <v>1.025150792116653</v>
      </c>
      <c r="G79" s="10" t="n">
        <v>3283</v>
      </c>
      <c r="H79" s="10" t="n">
        <v>376</v>
      </c>
      <c r="I79" s="10" t="n">
        <v>3346</v>
      </c>
      <c r="J79" s="23" t="n">
        <v>1.019189765458422</v>
      </c>
    </row>
  </sheetData>
  <conditionalFormatting sqref="B8">
    <cfRule type="dataBar" priority="1">
      <dataBar showValue="1">
        <cfvo type="num" val="0"/>
        <cfvo type="num" val="1"/>
        <color rgb="00B7E4C7"/>
      </dataBar>
    </cfRule>
  </conditionalFormatting>
  <conditionalFormatting sqref="B11">
    <cfRule type="dataBar" priority="2">
      <dataBar showValue="1">
        <cfvo type="num" val="0"/>
        <cfvo type="num" val="1"/>
        <color rgb="00B7E4C7"/>
      </dataBar>
    </cfRule>
  </conditionalFormatting>
  <conditionalFormatting sqref="D17:D19">
    <cfRule type="dataBar" priority="3">
      <dataBar showValue="1">
        <cfvo type="num" val="0"/>
        <cfvo type="num" val="1"/>
        <color rgb="00B7E4C7"/>
      </dataBar>
    </cfRule>
  </conditionalFormatting>
  <conditionalFormatting sqref="G17:G19">
    <cfRule type="dataBar" priority="3">
      <dataBar showValue="1">
        <cfvo type="num" val="0"/>
        <cfvo type="num" val="1"/>
        <color rgb="00B7E4C7"/>
      </dataBar>
    </cfRule>
  </conditionalFormatting>
  <conditionalFormatting sqref="E25:E43">
    <cfRule type="dataBar" priority="5">
      <dataBar showValue="1">
        <cfvo type="num" val="0"/>
        <cfvo type="num" val="1"/>
        <color rgb="00B7E4C7"/>
      </dataBar>
    </cfRule>
  </conditionalFormatting>
  <conditionalFormatting sqref="H25:H43">
    <cfRule type="dataBar" priority="5">
      <dataBar showValue="1">
        <cfvo type="num" val="0"/>
        <cfvo type="num" val="1"/>
        <color rgb="00B7E4C7"/>
      </dataBar>
    </cfRule>
  </conditionalFormatting>
  <conditionalFormatting sqref="F49:F79">
    <cfRule type="dataBar" priority="7">
      <dataBar showValue="1">
        <cfvo type="num" val="0"/>
        <cfvo type="num" val="1"/>
        <color rgb="00B7E4C7"/>
      </dataBar>
    </cfRule>
  </conditionalFormatting>
  <conditionalFormatting sqref="J49:J79">
    <cfRule type="dataBar" priority="7">
      <dataBar showValue="1">
        <cfvo type="num" val="0"/>
        <cfvo type="num" val="1"/>
        <color rgb="00B7E4C7"/>
      </dataBar>
    </cfRule>
  </conditionalFormatting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2026-10-03T00:55:46Z</dcterms:created>
  <dcterms:modified xsi:type="dcterms:W3CDTF">2026-10-03T00:55:46Z</dcterms:modified>
</cp:coreProperties>
</file>